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joyhwen\Desktop\重要業務資料-統計室提供\主任的\1031222楊局長指示協助業務單位製作統計表簽\擬上傳本局網站之統計表\11502\我國對東協10國\"/>
    </mc:Choice>
  </mc:AlternateContent>
  <xr:revisionPtr revIDLastSave="0" documentId="8_{F35E55FB-B34E-4427-93C6-2431BE9414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結果表" sheetId="1" r:id="rId1"/>
    <sheet name="原始資料_操作當期累計" sheetId="10" r:id="rId2"/>
    <sheet name="原始資料_94年至112年歷年出進口" sheetId="9" r:id="rId3"/>
  </sheets>
  <definedNames>
    <definedName name="tab_1ton" localSheetId="1">原始資料_操作當期累計!$C$14</definedName>
    <definedName name="tab_1to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2" i="10" l="1"/>
  <c r="E12" i="10"/>
  <c r="D5" i="1"/>
  <c r="B16" i="1"/>
  <c r="C16" i="1"/>
  <c r="D16" i="1"/>
  <c r="E16" i="1"/>
  <c r="F16" i="1"/>
  <c r="G16" i="1"/>
  <c r="H16" i="1"/>
  <c r="I16" i="1"/>
  <c r="O23" i="10"/>
  <c r="H23" i="10" s="1"/>
  <c r="O22" i="10"/>
  <c r="N23" i="10"/>
  <c r="P23" i="10" s="1"/>
  <c r="M23" i="10"/>
  <c r="G23" i="10"/>
  <c r="E23" i="10"/>
  <c r="I23" i="10"/>
  <c r="C22" i="10"/>
  <c r="L23" i="10"/>
  <c r="E14" i="10"/>
  <c r="C12" i="10"/>
  <c r="J23" i="10" l="1"/>
  <c r="C23" i="10"/>
  <c r="D23" i="10" s="1"/>
  <c r="F23" i="10"/>
  <c r="AG13" i="9" l="1"/>
  <c r="AB4" i="9" l="1"/>
  <c r="Y17" i="9"/>
  <c r="AB3" i="9"/>
  <c r="AG12" i="9" l="1"/>
  <c r="V29" i="9"/>
  <c r="V14" i="9"/>
  <c r="W29" i="9"/>
  <c r="AB10" i="9"/>
  <c r="W14" i="9"/>
  <c r="N13" i="10"/>
  <c r="G14" i="10"/>
  <c r="F7" i="1" s="1"/>
  <c r="E13" i="10"/>
  <c r="D6" i="1" s="1"/>
  <c r="A11" i="10"/>
  <c r="Y1" i="9" l="1"/>
  <c r="AB5" i="9" l="1"/>
  <c r="AB6" i="9"/>
  <c r="AB7" i="9"/>
  <c r="AB8" i="9"/>
  <c r="AB9" i="9"/>
  <c r="AB11" i="9"/>
  <c r="AB12" i="9"/>
  <c r="AB13" i="9"/>
  <c r="AD5" i="9"/>
  <c r="AD6" i="9"/>
  <c r="AD7" i="9"/>
  <c r="AD8" i="9"/>
  <c r="AD9" i="9"/>
  <c r="AD10" i="9"/>
  <c r="AD11" i="9"/>
  <c r="AD12" i="9"/>
  <c r="AD13" i="9"/>
  <c r="AD4" i="9"/>
  <c r="Z4" i="9" s="1"/>
  <c r="AF4" i="9" l="1"/>
  <c r="AF13" i="9"/>
  <c r="Z9" i="9"/>
  <c r="AF5" i="9"/>
  <c r="AG5" i="9" s="1"/>
  <c r="AC12" i="9"/>
  <c r="AF11" i="9"/>
  <c r="AF7" i="9"/>
  <c r="AF10" i="9"/>
  <c r="AF6" i="9"/>
  <c r="Z12" i="9"/>
  <c r="AF8" i="9"/>
  <c r="AE10" i="9"/>
  <c r="AE6" i="9"/>
  <c r="AF9" i="9"/>
  <c r="AG9" i="9" s="1"/>
  <c r="AE4" i="9"/>
  <c r="Z5" i="9"/>
  <c r="AE9" i="9"/>
  <c r="AE13" i="9"/>
  <c r="Z13" i="9"/>
  <c r="AA13" i="9" s="1"/>
  <c r="AE11" i="9"/>
  <c r="AE7" i="9"/>
  <c r="AE5" i="9"/>
  <c r="AC4" i="9"/>
  <c r="Z8" i="9"/>
  <c r="AA8" i="9" s="1"/>
  <c r="AF12" i="9"/>
  <c r="AE8" i="9"/>
  <c r="AE12" i="9"/>
  <c r="AC8" i="9"/>
  <c r="Z11" i="9"/>
  <c r="AA11" i="9" s="1"/>
  <c r="Z7" i="9"/>
  <c r="AA7" i="9" s="1"/>
  <c r="AC7" i="9"/>
  <c r="AC13" i="9"/>
  <c r="AC9" i="9"/>
  <c r="AC5" i="9"/>
  <c r="Z10" i="9"/>
  <c r="AA10" i="9" s="1"/>
  <c r="Z6" i="9"/>
  <c r="AA6" i="9" s="1"/>
  <c r="AC11" i="9"/>
  <c r="AC10" i="9"/>
  <c r="AC6" i="9"/>
  <c r="AD3" i="9"/>
  <c r="G19" i="10"/>
  <c r="F12" i="1" s="1"/>
  <c r="G20" i="10"/>
  <c r="F13" i="1" s="1"/>
  <c r="G22" i="10"/>
  <c r="F15" i="1" s="1"/>
  <c r="G21" i="10"/>
  <c r="F14" i="1" s="1"/>
  <c r="G18" i="10"/>
  <c r="F11" i="1" s="1"/>
  <c r="G17" i="10"/>
  <c r="F10" i="1" s="1"/>
  <c r="E22" i="10"/>
  <c r="D15" i="1" s="1"/>
  <c r="E21" i="10"/>
  <c r="D14" i="1" s="1"/>
  <c r="E20" i="10"/>
  <c r="D13" i="1" s="1"/>
  <c r="E19" i="10"/>
  <c r="D12" i="1" s="1"/>
  <c r="E18" i="10"/>
  <c r="D11" i="1" s="1"/>
  <c r="E17" i="10"/>
  <c r="D10" i="1" s="1"/>
  <c r="D7" i="1"/>
  <c r="E15" i="10"/>
  <c r="D8" i="1" s="1"/>
  <c r="E16" i="10"/>
  <c r="D9" i="1" s="1"/>
  <c r="O15" i="10"/>
  <c r="O16" i="10"/>
  <c r="O17" i="10"/>
  <c r="O18" i="10"/>
  <c r="O19" i="10"/>
  <c r="O20" i="10"/>
  <c r="O21" i="10"/>
  <c r="N22" i="10"/>
  <c r="N21" i="10"/>
  <c r="N20" i="10"/>
  <c r="N19" i="10"/>
  <c r="N18" i="10"/>
  <c r="N16" i="10"/>
  <c r="N17" i="10"/>
  <c r="N15" i="10"/>
  <c r="N14" i="10"/>
  <c r="O14" i="10"/>
  <c r="O13" i="10"/>
  <c r="M13" i="10" s="1"/>
  <c r="G16" i="10"/>
  <c r="F9" i="1" s="1"/>
  <c r="G15" i="10"/>
  <c r="F8" i="1" s="1"/>
  <c r="G13" i="10"/>
  <c r="F6" i="1" s="1"/>
  <c r="L13" i="10"/>
  <c r="L14" i="10"/>
  <c r="L15" i="10"/>
  <c r="L16" i="10"/>
  <c r="L17" i="10"/>
  <c r="L18" i="10"/>
  <c r="L19" i="10"/>
  <c r="L20" i="10"/>
  <c r="L21" i="10"/>
  <c r="L22" i="10"/>
  <c r="L12" i="10"/>
  <c r="Z3" i="9" l="1"/>
  <c r="AA3" i="9" s="1"/>
  <c r="H21" i="10"/>
  <c r="G14" i="1" s="1"/>
  <c r="F21" i="10"/>
  <c r="E14" i="1" s="1"/>
  <c r="F22" i="10"/>
  <c r="E15" i="1" s="1"/>
  <c r="H22" i="10"/>
  <c r="G15" i="1" s="1"/>
  <c r="AG7" i="9"/>
  <c r="AG6" i="9"/>
  <c r="AG10" i="9"/>
  <c r="AG11" i="9"/>
  <c r="AG8" i="9"/>
  <c r="AG4" i="9"/>
  <c r="AA9" i="9"/>
  <c r="AE3" i="9"/>
  <c r="AA12" i="9"/>
  <c r="AA5" i="9"/>
  <c r="AF3" i="9"/>
  <c r="AC3" i="9"/>
  <c r="AA4" i="9"/>
  <c r="P22" i="10"/>
  <c r="I21" i="10"/>
  <c r="H14" i="1" s="1"/>
  <c r="M16" i="10"/>
  <c r="M22" i="10"/>
  <c r="M19" i="10"/>
  <c r="P15" i="10"/>
  <c r="I22" i="10"/>
  <c r="H15" i="1" s="1"/>
  <c r="P21" i="10"/>
  <c r="P18" i="10"/>
  <c r="I19" i="10"/>
  <c r="H12" i="1" s="1"/>
  <c r="I17" i="10"/>
  <c r="H10" i="1" s="1"/>
  <c r="I16" i="10"/>
  <c r="H9" i="1" s="1"/>
  <c r="I18" i="10"/>
  <c r="H11" i="1" s="1"/>
  <c r="P13" i="10"/>
  <c r="I13" i="10"/>
  <c r="H6" i="1" s="1"/>
  <c r="I14" i="10"/>
  <c r="H7" i="1" s="1"/>
  <c r="I20" i="10"/>
  <c r="H13" i="1" s="1"/>
  <c r="M18" i="10"/>
  <c r="P20" i="10"/>
  <c r="O12" i="10"/>
  <c r="C13" i="10"/>
  <c r="B6" i="1" s="1"/>
  <c r="P16" i="10"/>
  <c r="M15" i="10"/>
  <c r="I15" i="10"/>
  <c r="H8" i="1" s="1"/>
  <c r="M21" i="10"/>
  <c r="M20" i="10"/>
  <c r="P19" i="10"/>
  <c r="P17" i="10"/>
  <c r="M17" i="10"/>
  <c r="N12" i="10"/>
  <c r="P14" i="10"/>
  <c r="M14" i="10"/>
  <c r="M12" i="10" l="1"/>
  <c r="J14" i="10"/>
  <c r="I7" i="1" s="1"/>
  <c r="J22" i="10"/>
  <c r="I15" i="1" s="1"/>
  <c r="J21" i="10"/>
  <c r="I14" i="1" s="1"/>
  <c r="AG3" i="9"/>
  <c r="J17" i="10"/>
  <c r="I10" i="1" s="1"/>
  <c r="J13" i="10"/>
  <c r="I6" i="1" s="1"/>
  <c r="J15" i="10"/>
  <c r="I8" i="1" s="1"/>
  <c r="J19" i="10"/>
  <c r="I12" i="1" s="1"/>
  <c r="J20" i="10"/>
  <c r="I13" i="1" s="1"/>
  <c r="J16" i="10"/>
  <c r="I9" i="1" s="1"/>
  <c r="J18" i="10"/>
  <c r="I11" i="1" s="1"/>
  <c r="P12" i="10"/>
  <c r="C15" i="10" l="1"/>
  <c r="B8" i="1" s="1"/>
  <c r="C17" i="10"/>
  <c r="B10" i="1" s="1"/>
  <c r="C20" i="10"/>
  <c r="B13" i="1" s="1"/>
  <c r="C19" i="10"/>
  <c r="B12" i="1" s="1"/>
  <c r="C21" i="10"/>
  <c r="B14" i="1" s="1"/>
  <c r="C16" i="10"/>
  <c r="B9" i="1" s="1"/>
  <c r="C18" i="10"/>
  <c r="B11" i="1" s="1"/>
  <c r="F18" i="10"/>
  <c r="E11" i="1" s="1"/>
  <c r="C14" i="10"/>
  <c r="B7" i="1" s="1"/>
  <c r="B15" i="1"/>
  <c r="B5" i="1" l="1"/>
  <c r="F5" i="1"/>
  <c r="I12" i="10"/>
  <c r="H5" i="1" s="1"/>
  <c r="F14" i="10"/>
  <c r="E7" i="1" s="1"/>
  <c r="F19" i="10"/>
  <c r="E12" i="1" s="1"/>
  <c r="F15" i="10"/>
  <c r="E8" i="1" s="1"/>
  <c r="D15" i="10"/>
  <c r="C8" i="1" s="1"/>
  <c r="D21" i="10"/>
  <c r="C14" i="1" s="1"/>
  <c r="D22" i="10"/>
  <c r="C15" i="1" s="1"/>
  <c r="D20" i="10"/>
  <c r="C13" i="1" s="1"/>
  <c r="D14" i="10"/>
  <c r="C7" i="1" s="1"/>
  <c r="D16" i="10"/>
  <c r="C9" i="1" s="1"/>
  <c r="H14" i="10"/>
  <c r="G7" i="1" s="1"/>
  <c r="H18" i="10"/>
  <c r="G11" i="1" s="1"/>
  <c r="H20" i="10"/>
  <c r="G13" i="1" s="1"/>
  <c r="F16" i="10"/>
  <c r="E9" i="1" s="1"/>
  <c r="F17" i="10"/>
  <c r="E10" i="1" s="1"/>
  <c r="H17" i="10"/>
  <c r="G10" i="1" s="1"/>
  <c r="H15" i="10"/>
  <c r="G8" i="1" s="1"/>
  <c r="H16" i="10"/>
  <c r="G9" i="1" s="1"/>
  <c r="D17" i="10"/>
  <c r="C10" i="1" s="1"/>
  <c r="F20" i="10"/>
  <c r="E13" i="1" s="1"/>
  <c r="D19" i="10"/>
  <c r="C12" i="1" s="1"/>
  <c r="H19" i="10"/>
  <c r="G12" i="1" s="1"/>
  <c r="D18" i="10"/>
  <c r="C11" i="1" s="1"/>
  <c r="J12" i="10" l="1"/>
  <c r="I5" i="1" s="1"/>
  <c r="H12" i="10"/>
  <c r="G5" i="1" s="1"/>
  <c r="H13" i="10"/>
  <c r="G6" i="1" s="1"/>
  <c r="F13" i="10"/>
  <c r="E6" i="1" s="1"/>
  <c r="F12" i="10"/>
  <c r="E5" i="1" s="1"/>
  <c r="D13" i="10"/>
  <c r="C6" i="1" s="1"/>
  <c r="D12" i="10"/>
  <c r="C5" i="1" s="1"/>
</calcChain>
</file>

<file path=xl/sharedStrings.xml><?xml version="1.0" encoding="utf-8"?>
<sst xmlns="http://schemas.openxmlformats.org/spreadsheetml/2006/main" count="713" uniqueCount="173">
  <si>
    <t>貿易總值</t>
    <phoneticPr fontId="3" type="noConversion"/>
  </si>
  <si>
    <t>出入超</t>
    <phoneticPr fontId="3" type="noConversion"/>
  </si>
  <si>
    <t>金額</t>
    <phoneticPr fontId="3" type="noConversion"/>
  </si>
  <si>
    <t>年增率</t>
    <phoneticPr fontId="3" type="noConversion"/>
  </si>
  <si>
    <t>國家</t>
    <phoneticPr fontId="2" type="noConversion"/>
  </si>
  <si>
    <t>新加坡</t>
    <phoneticPr fontId="2" type="noConversion"/>
  </si>
  <si>
    <t>馬來西亞</t>
    <phoneticPr fontId="2" type="noConversion"/>
  </si>
  <si>
    <t>印尼</t>
    <phoneticPr fontId="2" type="noConversion"/>
  </si>
  <si>
    <t>越南</t>
    <phoneticPr fontId="3" type="noConversion"/>
  </si>
  <si>
    <t>泰國</t>
    <phoneticPr fontId="3" type="noConversion"/>
  </si>
  <si>
    <t>菲律賓</t>
    <phoneticPr fontId="3" type="noConversion"/>
  </si>
  <si>
    <t>柬埔寨</t>
    <phoneticPr fontId="3" type="noConversion"/>
  </si>
  <si>
    <t>緬甸</t>
    <phoneticPr fontId="3" type="noConversion"/>
  </si>
  <si>
    <t>汶萊</t>
    <phoneticPr fontId="3" type="noConversion"/>
  </si>
  <si>
    <t>寮國</t>
    <phoneticPr fontId="3" type="noConversion"/>
  </si>
  <si>
    <t>出口</t>
    <phoneticPr fontId="3" type="noConversion"/>
  </si>
  <si>
    <t>進口</t>
    <phoneticPr fontId="3" type="noConversion"/>
  </si>
  <si>
    <t>東協10國</t>
    <phoneticPr fontId="2" type="noConversion"/>
  </si>
  <si>
    <t>資料來源：我國海關進出口統計</t>
    <phoneticPr fontId="2" type="noConversion"/>
  </si>
  <si>
    <t>泰國</t>
  </si>
  <si>
    <t>馬來西亞</t>
  </si>
  <si>
    <t>印尼</t>
  </si>
  <si>
    <t>菲律賓</t>
  </si>
  <si>
    <t>新加坡</t>
  </si>
  <si>
    <t>越南</t>
  </si>
  <si>
    <t>汶萊</t>
  </si>
  <si>
    <t>緬甸</t>
  </si>
  <si>
    <t>柬埔寨</t>
  </si>
  <si>
    <t>寮國</t>
  </si>
  <si>
    <t>102年</t>
  </si>
  <si>
    <t>103年</t>
  </si>
  <si>
    <t>104年</t>
  </si>
  <si>
    <t>出口</t>
    <phoneticPr fontId="2" type="noConversion"/>
  </si>
  <si>
    <t>　　　　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</si>
  <si>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</si>
  <si>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</si>
  <si>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</si>
  <si>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</si>
  <si>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</si>
  <si>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</si>
  <si>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</si>
  <si>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</si>
  <si>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千美元</t>
    <phoneticPr fontId="2" type="noConversion"/>
  </si>
  <si>
    <t>東協10國</t>
    <phoneticPr fontId="2" type="noConversion"/>
  </si>
  <si>
    <t>新加坡</t>
    <phoneticPr fontId="2" type="noConversion"/>
  </si>
  <si>
    <t>馬來西亞</t>
    <phoneticPr fontId="2" type="noConversion"/>
  </si>
  <si>
    <t>印尼</t>
    <phoneticPr fontId="2" type="noConversion"/>
  </si>
  <si>
    <t>越南</t>
    <phoneticPr fontId="3" type="noConversion"/>
  </si>
  <si>
    <t>泰國</t>
    <phoneticPr fontId="3" type="noConversion"/>
  </si>
  <si>
    <t>菲律賓</t>
    <phoneticPr fontId="3" type="noConversion"/>
  </si>
  <si>
    <t>柬埔寨</t>
    <phoneticPr fontId="3" type="noConversion"/>
  </si>
  <si>
    <t>緬甸</t>
    <phoneticPr fontId="3" type="noConversion"/>
  </si>
  <si>
    <t>汶萊</t>
    <phoneticPr fontId="3" type="noConversion"/>
  </si>
  <si>
    <t>寮國</t>
    <phoneticPr fontId="3" type="noConversion"/>
  </si>
  <si>
    <t>下載</t>
    <phoneticPr fontId="2" type="noConversion"/>
  </si>
  <si>
    <t>新加坡 / 出口</t>
  </si>
  <si>
    <t>馬來西亞 / 出口</t>
  </si>
  <si>
    <t>印尼 / 出口</t>
  </si>
  <si>
    <t>越南 / 出口</t>
  </si>
  <si>
    <t>泰國 / 出口</t>
  </si>
  <si>
    <t>菲律賓 / 出口</t>
  </si>
  <si>
    <t>柬埔寨 / 出口</t>
  </si>
  <si>
    <t>緬甸 / 出口</t>
  </si>
  <si>
    <t>汶萊 / 出口</t>
  </si>
  <si>
    <t>寮國 / 出口</t>
  </si>
  <si>
    <t>105年</t>
  </si>
  <si>
    <t>106年</t>
  </si>
  <si>
    <t xml:space="preserve">source : </t>
  </si>
  <si>
    <t>洲別∕國別貿易值</t>
  </si>
  <si>
    <t>新加坡 / 進口</t>
  </si>
  <si>
    <t>馬來西亞 / 進口</t>
  </si>
  <si>
    <t>印尼 / 進口</t>
  </si>
  <si>
    <t>越南 / 進口</t>
  </si>
  <si>
    <t>泰國 / 進口</t>
  </si>
  <si>
    <t>菲律賓 / 進口</t>
  </si>
  <si>
    <t>柬埔寨 / 進口</t>
  </si>
  <si>
    <t>緬甸 / 進口</t>
  </si>
  <si>
    <t>汶萊 / 進口</t>
  </si>
  <si>
    <t>寮國 / 進口</t>
  </si>
  <si>
    <t>列:統計期/統計項    行:複分類</t>
    <phoneticPr fontId="2" type="noConversion"/>
  </si>
  <si>
    <t>當期</t>
    <phoneticPr fontId="2" type="noConversion"/>
  </si>
  <si>
    <t>貿易總額
YOY</t>
    <phoneticPr fontId="2" type="noConversion"/>
  </si>
  <si>
    <t>出口
YOY</t>
    <phoneticPr fontId="2" type="noConversion"/>
  </si>
  <si>
    <t>進口
YOY</t>
    <phoneticPr fontId="2" type="noConversion"/>
  </si>
  <si>
    <t>出入超
YOY</t>
    <phoneticPr fontId="2" type="noConversion"/>
  </si>
  <si>
    <t>貿易
總額</t>
    <phoneticPr fontId="2" type="noConversion"/>
  </si>
  <si>
    <t>出入超
金額</t>
    <phoneticPr fontId="2" type="noConversion"/>
  </si>
  <si>
    <t>進口
金額</t>
    <phoneticPr fontId="2" type="noConversion"/>
  </si>
  <si>
    <t>出口
金額</t>
    <phoneticPr fontId="2" type="noConversion"/>
  </si>
  <si>
    <t>當期</t>
    <phoneticPr fontId="2" type="noConversion"/>
  </si>
  <si>
    <t>上年同期</t>
    <phoneticPr fontId="2" type="noConversion"/>
  </si>
  <si>
    <t>上年
同期</t>
    <phoneticPr fontId="2" type="noConversion"/>
  </si>
  <si>
    <t>東協10國</t>
  </si>
  <si>
    <t>2016年 我對東協10國進出口統計</t>
    <phoneticPr fontId="3" type="noConversion"/>
  </si>
  <si>
    <t>2015年 我對東協10國進出口統計</t>
    <phoneticPr fontId="3" type="noConversion"/>
  </si>
  <si>
    <t>2014年 我對東協10國進出口統計</t>
    <phoneticPr fontId="3" type="noConversion"/>
  </si>
  <si>
    <t>2013年 我對東協10國進出口統計</t>
    <phoneticPr fontId="3" type="noConversion"/>
  </si>
  <si>
    <t>2008年 我對東協10國進出口統計</t>
    <phoneticPr fontId="3" type="noConversion"/>
  </si>
  <si>
    <t>2007年 我對東協10國進出口統計</t>
    <phoneticPr fontId="3" type="noConversion"/>
  </si>
  <si>
    <t>2006年 我對東協10國進出口統計</t>
    <phoneticPr fontId="3" type="noConversion"/>
  </si>
  <si>
    <t>按美元計算(千美元)</t>
  </si>
  <si>
    <t>進口</t>
    <phoneticPr fontId="2" type="noConversion"/>
  </si>
  <si>
    <t>2017年 我對東協10國進出口統計</t>
    <phoneticPr fontId="3" type="noConversion"/>
  </si>
  <si>
    <t>107年</t>
  </si>
  <si>
    <t>2018年 我對東協10國進出口統計</t>
    <phoneticPr fontId="3" type="noConversion"/>
  </si>
  <si>
    <t>算年增率用</t>
    <phoneticPr fontId="2" type="noConversion"/>
  </si>
  <si>
    <t>–</t>
  </si>
  <si>
    <r>
      <t>更新日期：</t>
    </r>
    <r>
      <rPr>
        <sz val="11"/>
        <color theme="1"/>
        <rFont val="Arial Unicode MS"/>
        <family val="2"/>
        <charset val="136"/>
      </rPr>
      <t>2019.10.20</t>
    </r>
    <phoneticPr fontId="2" type="noConversion"/>
  </si>
  <si>
    <t>說明：為與國際規範接軌、貼近貿易實況及利於跨國比較資料交換，財政部於105/2/16公布105年1月份我國海關進出口統計起，將統計方式改採新制(一般貿易制度)，並將新制資料追溯(推估)至90年，本表已配合同步修正。出入超年增率若為「–」，表示比較期資料兩期各為出超與入超。</t>
    <phoneticPr fontId="2" type="noConversion"/>
  </si>
  <si>
    <t>–</t>
    <phoneticPr fontId="3" type="noConversion"/>
  </si>
  <si>
    <t>2019年 我對東協10國進出口統計</t>
    <phoneticPr fontId="3" type="noConversion"/>
  </si>
  <si>
    <t>單位：百萬美元；%</t>
  </si>
  <si>
    <t>http://web02.mof.gov.tw/njswww/WebMain.aspx?sys=100&amp;funid=defjsptgl</t>
    <phoneticPr fontId="3" type="noConversion"/>
  </si>
  <si>
    <r>
      <t>更新日期：</t>
    </r>
    <r>
      <rPr>
        <sz val="11"/>
        <color theme="1"/>
        <rFont val="Arial Unicode MS"/>
        <family val="2"/>
        <charset val="136"/>
      </rPr>
      <t>2020.10.17</t>
    </r>
    <phoneticPr fontId="2" type="noConversion"/>
  </si>
  <si>
    <t>2020年 我對東協10國進出口統計</t>
    <phoneticPr fontId="3" type="noConversion"/>
  </si>
  <si>
    <t>新加坡/ 出口</t>
  </si>
  <si>
    <t>新加坡/ 進口</t>
  </si>
  <si>
    <t>馬來西亞/ 出口</t>
  </si>
  <si>
    <t>馬來西亞/ 進口</t>
  </si>
  <si>
    <t>印尼/ 出口</t>
  </si>
  <si>
    <t>印尼/ 進口</t>
  </si>
  <si>
    <t>越南/ 出口</t>
  </si>
  <si>
    <t>越南/ 進口</t>
  </si>
  <si>
    <t>泰國/ 出口</t>
  </si>
  <si>
    <t>泰國/ 進口</t>
  </si>
  <si>
    <t>菲律賓/ 出口</t>
  </si>
  <si>
    <t>菲律賓/ 進口</t>
  </si>
  <si>
    <t>柬埔寨/ 出口</t>
  </si>
  <si>
    <t>柬埔寨/ 進口</t>
  </si>
  <si>
    <t>緬甸/ 出口</t>
  </si>
  <si>
    <t>緬甸/ 進口</t>
  </si>
  <si>
    <t>汶萊/ 出口</t>
  </si>
  <si>
    <t>汶萊/ 進口</t>
  </si>
  <si>
    <t>寮國/ 出口</t>
  </si>
  <si>
    <t>寮國/ 進口</t>
  </si>
  <si>
    <r>
      <t>更新日期：</t>
    </r>
    <r>
      <rPr>
        <sz val="11"/>
        <color theme="1"/>
        <rFont val="Arial Unicode MS"/>
        <family val="2"/>
        <charset val="136"/>
      </rPr>
      <t>2021.10.20</t>
    </r>
    <phoneticPr fontId="2" type="noConversion"/>
  </si>
  <si>
    <t>110年</t>
  </si>
  <si>
    <t>2021年 我對東協10國進出口統計</t>
    <phoneticPr fontId="3" type="noConversion"/>
  </si>
  <si>
    <t>1至本月</t>
    <phoneticPr fontId="2" type="noConversion"/>
  </si>
  <si>
    <r>
      <t>更新日期：</t>
    </r>
    <r>
      <rPr>
        <sz val="11"/>
        <color theme="1"/>
        <rFont val="Arial Unicode MS"/>
        <family val="2"/>
        <charset val="136"/>
      </rPr>
      <t>2022.10.20</t>
    </r>
    <phoneticPr fontId="2" type="noConversion"/>
  </si>
  <si>
    <t>2022年 我對東協10國進出口統計</t>
    <phoneticPr fontId="3" type="noConversion"/>
  </si>
  <si>
    <t>108年</t>
  </si>
  <si>
    <t>109年</t>
  </si>
  <si>
    <t>111年</t>
  </si>
  <si>
    <t>洲別／國別貿易值</t>
  </si>
  <si>
    <t>  　　　　</t>
  </si>
  <si>
    <t>112.10.20 下載111年更新版</t>
    <phoneticPr fontId="2" type="noConversion"/>
  </si>
  <si>
    <t>統計項/複分類   統計期</t>
    <phoneticPr fontId="2" type="noConversion"/>
  </si>
  <si>
    <t>產生時間:112/10/20 08:42:17</t>
  </si>
  <si>
    <t>產生時間:112/10/20 08:43:02</t>
  </si>
  <si>
    <r>
      <t>更新日期：</t>
    </r>
    <r>
      <rPr>
        <sz val="11"/>
        <color theme="1"/>
        <rFont val="Arial Unicode MS"/>
        <family val="2"/>
        <charset val="136"/>
      </rPr>
      <t>2023.10.20</t>
    </r>
    <phoneticPr fontId="2" type="noConversion"/>
  </si>
  <si>
    <t>2023年 我對東協10國進出口統計</t>
    <phoneticPr fontId="3" type="noConversion"/>
  </si>
  <si>
    <t>資料來源：我國海關進出口統計</t>
  </si>
  <si>
    <t>112年</t>
    <phoneticPr fontId="2" type="noConversion"/>
  </si>
  <si>
    <t>製表日：2024.03.20</t>
    <phoneticPr fontId="3" type="noConversion"/>
  </si>
  <si>
    <t>2024年 我對東協10國進出口統計</t>
    <phoneticPr fontId="3" type="noConversion"/>
  </si>
  <si>
    <t>114.5.20</t>
    <phoneticPr fontId="2" type="noConversion"/>
  </si>
  <si>
    <r>
      <t>製表日：</t>
    </r>
    <r>
      <rPr>
        <sz val="11"/>
        <color theme="1"/>
        <rFont val="Arial Unicode MS"/>
        <family val="2"/>
        <charset val="136"/>
      </rPr>
      <t>2025.9.24</t>
    </r>
    <phoneticPr fontId="2" type="noConversion"/>
  </si>
  <si>
    <t>113年</t>
    <phoneticPr fontId="2" type="noConversion"/>
  </si>
  <si>
    <r>
      <t>製表日：</t>
    </r>
    <r>
      <rPr>
        <sz val="11"/>
        <color theme="1"/>
        <rFont val="Arial Unicode MS"/>
        <family val="2"/>
        <charset val="136"/>
      </rPr>
      <t>2026.01.22</t>
    </r>
    <phoneticPr fontId="2" type="noConversion"/>
  </si>
  <si>
    <t>2025年 我對東協10國進出口統計</t>
    <phoneticPr fontId="3" type="noConversion"/>
  </si>
  <si>
    <t>統計期</t>
  </si>
  <si>
    <t>114年1月至2月</t>
  </si>
  <si>
    <t>115年1月至2月</t>
  </si>
  <si>
    <t>幣別</t>
  </si>
  <si>
    <r>
      <t>製表日：</t>
    </r>
    <r>
      <rPr>
        <sz val="11"/>
        <color theme="1"/>
        <rFont val="Arial Unicode MS"/>
        <family val="2"/>
        <charset val="136"/>
      </rPr>
      <t>2026.03.26</t>
    </r>
    <phoneticPr fontId="2" type="noConversion"/>
  </si>
  <si>
    <t>東帝汶/ 出口</t>
  </si>
  <si>
    <t>東帝汶/ 進口</t>
  </si>
  <si>
    <t>東帝汶/ 出口</t>
    <phoneticPr fontId="2" type="noConversion"/>
  </si>
  <si>
    <t>東帝汶</t>
    <phoneticPr fontId="2" type="noConversion"/>
  </si>
  <si>
    <t>東帝汶</t>
    <phoneticPr fontId="3" type="noConversion"/>
  </si>
  <si>
    <t>註：因東帝汶自2025年10月起成為東協會員國，自2026年資料更新為東協11國</t>
    <phoneticPr fontId="2" type="noConversion"/>
  </si>
  <si>
    <t>2026年1至2月 我對東協11國進出口統計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</si>
</sst>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0.00_ ;[Red]\-0.00\ "/>
    <numFmt numFmtId="177" formatCode="#,##0_ ;[Red]\-#,##0\ "/>
    <numFmt numFmtId="178" formatCode="#,##0.00_ ;[Red]\-#,##0.00\ "/>
    <numFmt numFmtId="179" formatCode="#,##0.0_ ;[Red]\-#,##0.0\ "/>
    <numFmt numFmtId="180" formatCode="#,##0.00_ "/>
    <numFmt numFmtId="181" formatCode="#,##0_ "/>
    <numFmt numFmtId="182" formatCode="###,###,##0"/>
  </numFmts>
  <fonts count="30">
    <font>
      <sz val="12"/>
      <color theme="1"/>
      <name val="新細明體"/>
      <family val="2"/>
      <charset val="136"/>
      <scheme val="minor"/>
    </font>
    <font>
      <b/>
      <sz val="13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Arial Unicode MS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b/>
      <sz val="8"/>
      <color rgb="FF000066"/>
      <name val="新細明體"/>
      <family val="1"/>
      <charset val="136"/>
      <scheme val="minor"/>
    </font>
    <font>
      <sz val="8"/>
      <color rgb="FF0000CC"/>
      <name val="新細明體"/>
      <family val="1"/>
      <charset val="136"/>
      <scheme val="minor"/>
    </font>
    <font>
      <sz val="8"/>
      <color rgb="FF000066"/>
      <name val="新細明體"/>
      <family val="1"/>
      <charset val="136"/>
      <scheme val="minor"/>
    </font>
    <font>
      <b/>
      <sz val="12"/>
      <name val="標楷體"/>
      <family val="4"/>
      <charset val="136"/>
    </font>
    <font>
      <sz val="12"/>
      <color theme="1"/>
      <name val="Arial Unicode MS"/>
      <family val="2"/>
      <charset val="136"/>
    </font>
    <font>
      <sz val="10"/>
      <name val="Tahoma"/>
      <family val="2"/>
    </font>
    <font>
      <b/>
      <sz val="8"/>
      <color rgb="FF000066"/>
      <name val="Times New Roman"/>
      <family val="1"/>
    </font>
    <font>
      <sz val="8"/>
      <color rgb="FF000066"/>
      <name val="Times New Roman"/>
      <family val="1"/>
    </font>
    <font>
      <sz val="8"/>
      <color rgb="FF0000CC"/>
      <name val="Times New Roman"/>
      <family val="1"/>
    </font>
    <font>
      <b/>
      <sz val="11"/>
      <color rgb="FF000066"/>
      <name val="Times New Roman"/>
      <family val="1"/>
    </font>
    <font>
      <b/>
      <sz val="12"/>
      <color rgb="FFFF0000"/>
      <name val="新細明體"/>
      <family val="1"/>
      <charset val="136"/>
      <scheme val="minor"/>
    </font>
    <font>
      <sz val="6"/>
      <color rgb="FF000033"/>
      <name val="Times New Roman"/>
      <family val="1"/>
    </font>
    <font>
      <sz val="10"/>
      <color rgb="FF000066"/>
      <name val="Times New Roman"/>
      <family val="1"/>
    </font>
    <font>
      <sz val="10"/>
      <color rgb="FF0000CC"/>
      <name val="Times New Roman"/>
      <family val="1"/>
    </font>
    <font>
      <sz val="11"/>
      <name val="Arial Unicode MS"/>
      <family val="2"/>
      <charset val="136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DDDFF"/>
        <bgColor indexed="64"/>
      </patternFill>
    </fill>
    <fill>
      <patternFill patternType="solid">
        <fgColor rgb="FFD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E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F6F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/>
  </cellStyleXfs>
  <cellXfs count="126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/>
    </xf>
    <xf numFmtId="0" fontId="7" fillId="0" borderId="0" xfId="0" applyFont="1">
      <alignment vertical="center"/>
    </xf>
    <xf numFmtId="0" fontId="0" fillId="0" borderId="0" xfId="0" quotePrefix="1">
      <alignment vertical="center"/>
    </xf>
    <xf numFmtId="0" fontId="0" fillId="7" borderId="0" xfId="0" applyFill="1">
      <alignment vertical="center"/>
    </xf>
    <xf numFmtId="0" fontId="0" fillId="9" borderId="0" xfId="0" applyFill="1">
      <alignment vertical="center"/>
    </xf>
    <xf numFmtId="0" fontId="0" fillId="10" borderId="0" xfId="0" applyFill="1">
      <alignment vertical="center"/>
    </xf>
    <xf numFmtId="0" fontId="9" fillId="0" borderId="0" xfId="0" applyFont="1">
      <alignment vertical="center"/>
    </xf>
    <xf numFmtId="177" fontId="10" fillId="0" borderId="1" xfId="0" applyNumberFormat="1" applyFont="1" applyBorder="1">
      <alignment vertical="center"/>
    </xf>
    <xf numFmtId="176" fontId="10" fillId="0" borderId="1" xfId="0" applyNumberFormat="1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1" fillId="0" borderId="0" xfId="2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8" xfId="0" applyFont="1" applyFill="1" applyBorder="1">
      <alignment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77" fontId="0" fillId="7" borderId="0" xfId="1" applyNumberFormat="1" applyFont="1" applyFill="1" applyBorder="1">
      <alignment vertical="center"/>
    </xf>
    <xf numFmtId="0" fontId="0" fillId="0" borderId="0" xfId="0" applyFill="1" applyAlignment="1">
      <alignment vertical="center" wrapText="1"/>
    </xf>
    <xf numFmtId="176" fontId="0" fillId="7" borderId="0" xfId="0" applyNumberFormat="1" applyFill="1" applyBorder="1">
      <alignment vertical="center"/>
    </xf>
    <xf numFmtId="0" fontId="12" fillId="0" borderId="0" xfId="0" applyFont="1" applyAlignment="1">
      <alignment horizontal="right" vertical="center"/>
    </xf>
    <xf numFmtId="0" fontId="13" fillId="5" borderId="4" xfId="0" applyFont="1" applyFill="1" applyBorder="1" applyAlignment="1">
      <alignment horizontal="center" vertical="center" wrapText="1"/>
    </xf>
    <xf numFmtId="177" fontId="0" fillId="11" borderId="0" xfId="1" applyNumberFormat="1" applyFont="1" applyFill="1">
      <alignment vertical="center"/>
    </xf>
    <xf numFmtId="0" fontId="0" fillId="9" borderId="0" xfId="0" applyFill="1" applyAlignment="1">
      <alignment vertical="center"/>
    </xf>
    <xf numFmtId="177" fontId="1" fillId="2" borderId="1" xfId="0" applyNumberFormat="1" applyFont="1" applyFill="1" applyBorder="1" applyAlignment="1">
      <alignment horizontal="center" vertical="center"/>
    </xf>
    <xf numFmtId="177" fontId="7" fillId="0" borderId="0" xfId="0" applyNumberFormat="1" applyFont="1">
      <alignment vertical="center"/>
    </xf>
    <xf numFmtId="177" fontId="0" fillId="0" borderId="0" xfId="0" applyNumberForma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left" vertical="center"/>
    </xf>
    <xf numFmtId="3" fontId="14" fillId="8" borderId="4" xfId="0" applyNumberFormat="1" applyFont="1" applyFill="1" applyBorder="1" applyAlignment="1">
      <alignment horizontal="right" vertical="center"/>
    </xf>
    <xf numFmtId="0" fontId="14" fillId="8" borderId="4" xfId="0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177" fontId="10" fillId="0" borderId="0" xfId="0" applyNumberFormat="1" applyFont="1" applyBorder="1">
      <alignment vertical="center"/>
    </xf>
    <xf numFmtId="176" fontId="10" fillId="0" borderId="0" xfId="0" applyNumberFormat="1" applyFont="1" applyBorder="1">
      <alignment vertical="center"/>
    </xf>
    <xf numFmtId="3" fontId="14" fillId="0" borderId="0" xfId="0" applyNumberFormat="1" applyFont="1" applyFill="1" applyBorder="1" applyAlignment="1">
      <alignment horizontal="right" vertical="center"/>
    </xf>
    <xf numFmtId="178" fontId="0" fillId="7" borderId="0" xfId="0" applyNumberFormat="1" applyFill="1" applyBorder="1">
      <alignment vertical="center"/>
    </xf>
    <xf numFmtId="179" fontId="0" fillId="7" borderId="0" xfId="1" applyNumberFormat="1" applyFont="1" applyFill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176" fontId="0" fillId="7" borderId="0" xfId="0" applyNumberFormat="1" applyFill="1" applyBorder="1" applyAlignment="1">
      <alignment horizontal="right" vertical="center"/>
    </xf>
    <xf numFmtId="3" fontId="14" fillId="11" borderId="4" xfId="0" applyNumberFormat="1" applyFont="1" applyFill="1" applyBorder="1" applyAlignment="1">
      <alignment horizontal="right" vertical="center"/>
    </xf>
    <xf numFmtId="0" fontId="0" fillId="12" borderId="0" xfId="0" applyFill="1">
      <alignment vertical="center"/>
    </xf>
    <xf numFmtId="0" fontId="13" fillId="12" borderId="4" xfId="0" applyFont="1" applyFill="1" applyBorder="1" applyAlignment="1">
      <alignment horizontal="center" vertical="center" wrapText="1"/>
    </xf>
    <xf numFmtId="3" fontId="14" fillId="12" borderId="4" xfId="0" applyNumberFormat="1" applyFont="1" applyFill="1" applyBorder="1" applyAlignment="1">
      <alignment horizontal="right" vertical="center"/>
    </xf>
    <xf numFmtId="177" fontId="17" fillId="0" borderId="1" xfId="0" applyNumberFormat="1" applyFont="1" applyBorder="1">
      <alignment vertical="center"/>
    </xf>
    <xf numFmtId="176" fontId="17" fillId="0" borderId="1" xfId="0" applyNumberFormat="1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17" fillId="0" borderId="1" xfId="0" applyNumberFormat="1" applyFont="1" applyBorder="1" applyAlignment="1">
      <alignment horizontal="right" vertical="center"/>
    </xf>
    <xf numFmtId="0" fontId="0" fillId="7" borderId="0" xfId="0" applyFill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9" fillId="0" borderId="0" xfId="0" quotePrefix="1" applyFont="1">
      <alignment vertical="center"/>
    </xf>
    <xf numFmtId="0" fontId="19" fillId="5" borderId="4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left" vertical="center"/>
    </xf>
    <xf numFmtId="3" fontId="21" fillId="8" borderId="4" xfId="0" applyNumberFormat="1" applyFont="1" applyFill="1" applyBorder="1" applyAlignment="1">
      <alignment horizontal="right" vertical="center"/>
    </xf>
    <xf numFmtId="0" fontId="20" fillId="6" borderId="4" xfId="0" applyFont="1" applyFill="1" applyBorder="1" applyAlignment="1">
      <alignment horizontal="left" vertical="center" wrapText="1"/>
    </xf>
    <xf numFmtId="3" fontId="0" fillId="12" borderId="0" xfId="0" applyNumberFormat="1" applyFill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0" fillId="0" borderId="0" xfId="0" applyFont="1" applyAlignment="1">
      <alignment horizontal="right" vertical="center" wrapText="1"/>
    </xf>
    <xf numFmtId="0" fontId="23" fillId="12" borderId="0" xfId="0" applyFont="1" applyFill="1" applyAlignment="1">
      <alignment horizontal="right" vertical="center"/>
    </xf>
    <xf numFmtId="0" fontId="24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 wrapText="1"/>
    </xf>
    <xf numFmtId="3" fontId="26" fillId="8" borderId="4" xfId="0" applyNumberFormat="1" applyFont="1" applyFill="1" applyBorder="1" applyAlignment="1">
      <alignment horizontal="right" vertical="center"/>
    </xf>
    <xf numFmtId="180" fontId="27" fillId="0" borderId="1" xfId="0" applyNumberFormat="1" applyFont="1" applyBorder="1">
      <alignment vertical="center"/>
    </xf>
    <xf numFmtId="180" fontId="27" fillId="0" borderId="1" xfId="0" applyNumberFormat="1" applyFont="1" applyBorder="1" applyAlignment="1">
      <alignment horizontal="right" vertical="center"/>
    </xf>
    <xf numFmtId="181" fontId="27" fillId="0" borderId="1" xfId="0" applyNumberFormat="1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 applyAlignment="1">
      <alignment horizontal="right" vertical="center"/>
    </xf>
    <xf numFmtId="3" fontId="0" fillId="0" borderId="0" xfId="0" applyNumberFormat="1" applyFill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top" wrapText="1"/>
    </xf>
    <xf numFmtId="0" fontId="19" fillId="5" borderId="3" xfId="0" applyFont="1" applyFill="1" applyBorder="1" applyAlignment="1">
      <alignment horizontal="center" vertical="center" wrapText="1"/>
    </xf>
    <xf numFmtId="0" fontId="19" fillId="5" borderId="6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left" vertical="center"/>
    </xf>
    <xf numFmtId="0" fontId="15" fillId="6" borderId="10" xfId="0" applyFont="1" applyFill="1" applyBorder="1" applyAlignment="1">
      <alignment horizontal="left" vertical="center"/>
    </xf>
    <xf numFmtId="0" fontId="15" fillId="6" borderId="7" xfId="0" applyFont="1" applyFill="1" applyBorder="1" applyAlignment="1">
      <alignment horizontal="left" vertical="center"/>
    </xf>
    <xf numFmtId="0" fontId="16" fillId="4" borderId="1" xfId="0" applyFont="1" applyFill="1" applyBorder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20" fillId="6" borderId="5" xfId="0" applyFont="1" applyFill="1" applyBorder="1" applyAlignment="1">
      <alignment horizontal="left" vertical="center"/>
    </xf>
    <xf numFmtId="0" fontId="20" fillId="6" borderId="10" xfId="0" applyFont="1" applyFill="1" applyBorder="1" applyAlignment="1">
      <alignment horizontal="left" vertical="center"/>
    </xf>
    <xf numFmtId="0" fontId="20" fillId="6" borderId="7" xfId="0" applyFont="1" applyFill="1" applyBorder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29" fillId="13" borderId="11" xfId="0" applyFont="1" applyFill="1" applyBorder="1" applyAlignment="1">
      <alignment horizontal="center" vertical="top" wrapText="1"/>
    </xf>
    <xf numFmtId="0" fontId="28" fillId="0" borderId="12" xfId="0" applyFont="1" applyBorder="1" applyAlignment="1">
      <alignment vertical="top"/>
    </xf>
    <xf numFmtId="182" fontId="28" fillId="0" borderId="13" xfId="0" applyNumberFormat="1" applyFont="1" applyBorder="1" applyAlignment="1">
      <alignment vertical="top"/>
    </xf>
    <xf numFmtId="0" fontId="28" fillId="13" borderId="1" xfId="0" applyFont="1" applyFill="1" applyBorder="1" applyAlignment="1">
      <alignment horizontal="center" vertical="top"/>
    </xf>
    <xf numFmtId="0" fontId="28" fillId="0" borderId="13" xfId="0" applyFont="1" applyBorder="1" applyAlignment="1">
      <alignment vertical="top"/>
    </xf>
    <xf numFmtId="0" fontId="0" fillId="0" borderId="0" xfId="0" applyAlignment="1"/>
    <xf numFmtId="0" fontId="5" fillId="0" borderId="14" xfId="0" applyFont="1" applyFill="1" applyBorder="1">
      <alignment vertical="center"/>
    </xf>
    <xf numFmtId="0" fontId="5" fillId="0" borderId="15" xfId="0" applyFont="1" applyFill="1" applyBorder="1">
      <alignment vertical="center"/>
    </xf>
    <xf numFmtId="179" fontId="0" fillId="0" borderId="0" xfId="1" applyNumberFormat="1" applyFont="1" applyFill="1" applyBorder="1">
      <alignment vertical="center"/>
    </xf>
    <xf numFmtId="178" fontId="0" fillId="0" borderId="0" xfId="0" applyNumberFormat="1" applyFill="1" applyBorder="1">
      <alignment vertical="center"/>
    </xf>
    <xf numFmtId="177" fontId="0" fillId="0" borderId="0" xfId="1" applyNumberFormat="1" applyFont="1" applyFill="1" applyBorder="1">
      <alignment vertical="center"/>
    </xf>
    <xf numFmtId="176" fontId="0" fillId="0" borderId="0" xfId="0" applyNumberFormat="1" applyFill="1" applyBorder="1">
      <alignment vertical="center"/>
    </xf>
  </cellXfs>
  <cellStyles count="4">
    <cellStyle name="一般" xfId="0" builtinId="0"/>
    <cellStyle name="一般 2" xfId="3" xr:uid="{00000000-0005-0000-0000-000001000000}"/>
    <cellStyle name="千分位" xfId="1" builtinId="3"/>
    <cellStyle name="超連結" xfId="2" builtinId="8"/>
  </cellStyles>
  <dxfs count="0"/>
  <tableStyles count="0" defaultTableStyle="TableStyleMedium2" defaultPivotStyle="PivotStyleLight16"/>
  <colors>
    <mruColors>
      <color rgb="FF66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eb02.mof.gov.tw/njswww/WebMain.aspx?sys=100&amp;funid=defjsptg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I285"/>
  <sheetViews>
    <sheetView tabSelected="1" zoomScale="110" zoomScaleNormal="110" workbookViewId="0">
      <selection activeCell="A19" sqref="A19"/>
    </sheetView>
  </sheetViews>
  <sheetFormatPr defaultRowHeight="16.5"/>
  <cols>
    <col min="1" max="1" width="10.75" customWidth="1"/>
    <col min="2" max="2" width="11.375" bestFit="1" customWidth="1"/>
    <col min="3" max="3" width="8.875" customWidth="1"/>
    <col min="4" max="4" width="11.375" bestFit="1" customWidth="1"/>
    <col min="5" max="5" width="9.125" bestFit="1" customWidth="1"/>
    <col min="6" max="6" width="11.375" bestFit="1" customWidth="1"/>
    <col min="7" max="7" width="9.75" bestFit="1" customWidth="1"/>
    <col min="8" max="8" width="11.375" style="36" bestFit="1" customWidth="1"/>
    <col min="9" max="9" width="10.5" bestFit="1" customWidth="1"/>
  </cols>
  <sheetData>
    <row r="1" spans="1:9">
      <c r="A1" s="95" t="s">
        <v>172</v>
      </c>
      <c r="B1" s="95"/>
      <c r="C1" s="95"/>
      <c r="D1" s="95"/>
      <c r="E1" s="95"/>
      <c r="F1" s="95"/>
      <c r="G1" s="95"/>
      <c r="H1" s="95"/>
      <c r="I1" s="95"/>
    </row>
    <row r="2" spans="1:9">
      <c r="A2" s="96" t="s">
        <v>111</v>
      </c>
      <c r="B2" s="96"/>
      <c r="C2" s="96"/>
      <c r="D2" s="96"/>
      <c r="E2" s="96"/>
      <c r="F2" s="96"/>
      <c r="G2" s="96"/>
      <c r="H2" s="96"/>
      <c r="I2" s="96"/>
    </row>
    <row r="3" spans="1:9" ht="17.25">
      <c r="A3" s="97" t="s">
        <v>4</v>
      </c>
      <c r="B3" s="98" t="s">
        <v>0</v>
      </c>
      <c r="C3" s="98"/>
      <c r="D3" s="99" t="s">
        <v>15</v>
      </c>
      <c r="E3" s="99"/>
      <c r="F3" s="98" t="s">
        <v>16</v>
      </c>
      <c r="G3" s="98"/>
      <c r="H3" s="99" t="s">
        <v>1</v>
      </c>
      <c r="I3" s="99"/>
    </row>
    <row r="4" spans="1:9" ht="17.25">
      <c r="A4" s="97"/>
      <c r="B4" s="65" t="s">
        <v>2</v>
      </c>
      <c r="C4" s="65" t="s">
        <v>3</v>
      </c>
      <c r="D4" s="66" t="s">
        <v>2</v>
      </c>
      <c r="E4" s="66" t="s">
        <v>3</v>
      </c>
      <c r="F4" s="65" t="s">
        <v>2</v>
      </c>
      <c r="G4" s="65" t="s">
        <v>3</v>
      </c>
      <c r="H4" s="34" t="s">
        <v>2</v>
      </c>
      <c r="I4" s="66" t="s">
        <v>3</v>
      </c>
    </row>
    <row r="5" spans="1:9" ht="16.149999999999999" customHeight="1">
      <c r="A5" s="5" t="s">
        <v>92</v>
      </c>
      <c r="B5" s="87">
        <f>原始資料_操作當期累計!C12</f>
        <v>35128.664000000004</v>
      </c>
      <c r="C5" s="85">
        <f>原始資料_操作當期累計!D12</f>
        <v>47.13553742346037</v>
      </c>
      <c r="D5" s="87">
        <f>原始資料_操作當期累計!E12</f>
        <v>23575.843000000001</v>
      </c>
      <c r="E5" s="85">
        <f>原始資料_操作當期累計!F12</f>
        <v>47.599310280408048</v>
      </c>
      <c r="F5" s="87">
        <f>原始資料_操作當期累計!G12</f>
        <v>11552.821000000004</v>
      </c>
      <c r="G5" s="85">
        <f>原始資料_操作當期累計!H12</f>
        <v>46.198100799919636</v>
      </c>
      <c r="H5" s="87">
        <f>原始資料_操作當期累計!I12</f>
        <v>12023.021999999997</v>
      </c>
      <c r="I5" s="85">
        <f>原始資料_操作當期累計!J12</f>
        <v>48.971260110183799</v>
      </c>
    </row>
    <row r="6" spans="1:9" ht="16.149999999999999" customHeight="1">
      <c r="A6" s="5" t="s">
        <v>23</v>
      </c>
      <c r="B6" s="87">
        <f>原始資料_操作當期累計!C13</f>
        <v>12206.923000000001</v>
      </c>
      <c r="C6" s="85">
        <f>原始資料_操作當期累計!D13</f>
        <v>55.553209421790029</v>
      </c>
      <c r="D6" s="87">
        <f>原始資料_操作當期累計!E13</f>
        <v>9564.6890000000003</v>
      </c>
      <c r="E6" s="85">
        <f>原始資料_操作當期累計!F13</f>
        <v>56.018649769234962</v>
      </c>
      <c r="F6" s="87">
        <f>原始資料_操作當期累計!G13</f>
        <v>2642.2339999999999</v>
      </c>
      <c r="G6" s="85">
        <f>原始資料_操作當期累計!H13</f>
        <v>53.891323441362225</v>
      </c>
      <c r="H6" s="87">
        <f>原始資料_操作當期累計!I13</f>
        <v>6922.4549999999999</v>
      </c>
      <c r="I6" s="85">
        <f>原始資料_操作當期累計!J13</f>
        <v>56.846220598931026</v>
      </c>
    </row>
    <row r="7" spans="1:9" ht="16.149999999999999" customHeight="1">
      <c r="A7" s="5" t="s">
        <v>20</v>
      </c>
      <c r="B7" s="87">
        <f>原始資料_操作當期累計!C14</f>
        <v>8463.09</v>
      </c>
      <c r="C7" s="85">
        <f>原始資料_操作當期累計!D14</f>
        <v>24.907442104916711</v>
      </c>
      <c r="D7" s="87">
        <f>原始資料_操作當期累計!E14</f>
        <v>5327.8549999999996</v>
      </c>
      <c r="E7" s="85">
        <f>原始資料_操作當期累計!F14</f>
        <v>15.380300832870075</v>
      </c>
      <c r="F7" s="87">
        <f>原始資料_操作當期累計!G14</f>
        <v>3135.2350000000001</v>
      </c>
      <c r="G7" s="85">
        <f>原始資料_操作當期累計!H14</f>
        <v>45.294928915092015</v>
      </c>
      <c r="H7" s="87">
        <f>原始資料_操作當期累計!I14</f>
        <v>2192.6199999999994</v>
      </c>
      <c r="I7" s="86">
        <f>原始資料_操作當期累計!J14</f>
        <v>-10.862039877144747</v>
      </c>
    </row>
    <row r="8" spans="1:9" ht="16.149999999999999" customHeight="1">
      <c r="A8" s="5" t="s">
        <v>21</v>
      </c>
      <c r="B8" s="87">
        <f>原始資料_操作當期累計!C15</f>
        <v>2548.348</v>
      </c>
      <c r="C8" s="85">
        <f>原始資料_操作當期累計!D15</f>
        <v>58.314639060231514</v>
      </c>
      <c r="D8" s="87">
        <f>原始資料_操作當期累計!E15</f>
        <v>1737.1379999999999</v>
      </c>
      <c r="E8" s="85">
        <f>原始資料_操作當期累計!F15</f>
        <v>244.01020264690564</v>
      </c>
      <c r="F8" s="87">
        <f>原始資料_操作當期累計!G15</f>
        <v>811.21</v>
      </c>
      <c r="G8" s="85">
        <f>原始資料_操作當期累計!H15</f>
        <v>-26.567792697785642</v>
      </c>
      <c r="H8" s="87">
        <f>原始資料_操作當期累計!I15</f>
        <v>925.92799999999988</v>
      </c>
      <c r="I8" s="85" t="str">
        <f>原始資料_操作當期累計!J15</f>
        <v>–</v>
      </c>
    </row>
    <row r="9" spans="1:9" ht="16.149999999999999" customHeight="1">
      <c r="A9" s="5" t="s">
        <v>24</v>
      </c>
      <c r="B9" s="87">
        <f>原始資料_操作當期累計!C16</f>
        <v>6828.1170000000002</v>
      </c>
      <c r="C9" s="85">
        <f>原始資料_操作當期累計!D16</f>
        <v>69.204827756253067</v>
      </c>
      <c r="D9" s="87">
        <f>原始資料_操作當期累計!E16</f>
        <v>3489.5259999999998</v>
      </c>
      <c r="E9" s="85">
        <f>原始資料_操作當期累計!F16</f>
        <v>37.820085207289409</v>
      </c>
      <c r="F9" s="87">
        <f>原始資料_操作當期累計!G16</f>
        <v>3338.5909999999999</v>
      </c>
      <c r="G9" s="85">
        <f>原始資料_操作當期累計!H16</f>
        <v>122.05874136664998</v>
      </c>
      <c r="H9" s="87">
        <f>原始資料_操作當期累計!I16</f>
        <v>150.93499999999995</v>
      </c>
      <c r="I9" s="85">
        <f>原始資料_操作當期累計!J16</f>
        <v>-85.324330972871394</v>
      </c>
    </row>
    <row r="10" spans="1:9" ht="16.149999999999999" customHeight="1">
      <c r="A10" s="5" t="s">
        <v>19</v>
      </c>
      <c r="B10" s="87">
        <f>原始資料_操作當期累計!C17</f>
        <v>3737.1260000000002</v>
      </c>
      <c r="C10" s="85">
        <f>原始資料_操作當期累計!D17</f>
        <v>55.833835109426097</v>
      </c>
      <c r="D10" s="87">
        <f>原始資料_操作當期累計!E17</f>
        <v>2649.9</v>
      </c>
      <c r="E10" s="85">
        <f>原始資料_操作當期累計!F17</f>
        <v>82.408544476323158</v>
      </c>
      <c r="F10" s="87">
        <f>原始資料_操作當期累計!G17</f>
        <v>1087.2260000000001</v>
      </c>
      <c r="G10" s="85">
        <f>原始資料_操作當期累計!H17</f>
        <v>14.999259588331126</v>
      </c>
      <c r="H10" s="87">
        <f>原始資料_操作當期累計!I17</f>
        <v>1562.674</v>
      </c>
      <c r="I10" s="85">
        <f>原始資料_操作當期累計!J17</f>
        <v>208.0325955829594</v>
      </c>
    </row>
    <row r="11" spans="1:9" ht="16.149999999999999" customHeight="1">
      <c r="A11" s="5" t="s">
        <v>22</v>
      </c>
      <c r="B11" s="87">
        <f>原始資料_操作當期累計!C18</f>
        <v>1127.549</v>
      </c>
      <c r="C11" s="85">
        <f>原始資料_操作當期累計!D18</f>
        <v>13.92640522492794</v>
      </c>
      <c r="D11" s="87">
        <f>原始資料_操作當期累計!E18</f>
        <v>680.77300000000002</v>
      </c>
      <c r="E11" s="85">
        <f>原始資料_操作當期累計!F18</f>
        <v>10.398784397607063</v>
      </c>
      <c r="F11" s="87">
        <f>原始資料_操作當期累計!G18</f>
        <v>446.77600000000001</v>
      </c>
      <c r="G11" s="85">
        <f>原始資料_操作當期累計!H18</f>
        <v>19.757256049835426</v>
      </c>
      <c r="H11" s="87">
        <f>原始資料_操作當期累計!I18</f>
        <v>233.99700000000001</v>
      </c>
      <c r="I11" s="85">
        <f>原始資料_操作當期累計!J18</f>
        <v>-3.9346254428711647</v>
      </c>
    </row>
    <row r="12" spans="1:9" ht="16.149999999999999" customHeight="1">
      <c r="A12" s="5" t="s">
        <v>27</v>
      </c>
      <c r="B12" s="87">
        <f>原始資料_操作當期累計!C19</f>
        <v>119.774</v>
      </c>
      <c r="C12" s="85">
        <f>原始資料_操作當期累計!D19</f>
        <v>2.8208914222924264</v>
      </c>
      <c r="D12" s="87">
        <f>原始資料_操作當期累計!E19</f>
        <v>92.278999999999996</v>
      </c>
      <c r="E12" s="85">
        <f>原始資料_操作當期累計!F19</f>
        <v>6.3845240428401784</v>
      </c>
      <c r="F12" s="87">
        <f>原始資料_操作當期累計!G19</f>
        <v>27.495000000000001</v>
      </c>
      <c r="G12" s="85">
        <f>原始資料_操作當期累計!H19</f>
        <v>-7.5705113120650758</v>
      </c>
      <c r="H12" s="87">
        <f>原始資料_操作當期累計!I19</f>
        <v>64.783999999999992</v>
      </c>
      <c r="I12" s="85">
        <f>原始資料_操作當期累計!J19</f>
        <v>13.668105414605037</v>
      </c>
    </row>
    <row r="13" spans="1:9" ht="16.149999999999999" customHeight="1">
      <c r="A13" s="5" t="s">
        <v>26</v>
      </c>
      <c r="B13" s="87">
        <f>原始資料_操作當期累計!C20</f>
        <v>25.969000000000001</v>
      </c>
      <c r="C13" s="85">
        <f>原始資料_操作當期累計!D20</f>
        <v>-10.368273910192238</v>
      </c>
      <c r="D13" s="87">
        <f>原始資料_操作當期累計!E20</f>
        <v>15.930999999999999</v>
      </c>
      <c r="E13" s="85">
        <f>原始資料_操作當期累計!F20</f>
        <v>-4.2723230380963813</v>
      </c>
      <c r="F13" s="87">
        <f>原始資料_操作當期累計!G20</f>
        <v>10.038</v>
      </c>
      <c r="G13" s="85">
        <f>原始資料_操作當期累計!H20</f>
        <v>-18.595409942421536</v>
      </c>
      <c r="H13" s="87">
        <f>原始資料_操作當期累計!I20</f>
        <v>5.8929999999999989</v>
      </c>
      <c r="I13" s="85">
        <f>原始資料_操作當期累計!J20</f>
        <v>36.696822083043344</v>
      </c>
    </row>
    <row r="14" spans="1:9" ht="16.149999999999999" customHeight="1">
      <c r="A14" s="5" t="s">
        <v>25</v>
      </c>
      <c r="B14" s="87">
        <f>原始資料_操作當期累計!C21</f>
        <v>58.970999999999997</v>
      </c>
      <c r="C14" s="85">
        <f>原始資料_操作當期累計!D21</f>
        <v>2.7100931812243934</v>
      </c>
      <c r="D14" s="87">
        <f>原始資料_操作當期累計!E21</f>
        <v>9.4060000000000006</v>
      </c>
      <c r="E14" s="85">
        <f>原始資料_操作當期累計!F21</f>
        <v>433.21995464852608</v>
      </c>
      <c r="F14" s="87">
        <f>原始資料_操作當期累計!G21</f>
        <v>49.564999999999998</v>
      </c>
      <c r="G14" s="85">
        <f>原始資料_操作當期累計!H21</f>
        <v>-10.936011931501689</v>
      </c>
      <c r="H14" s="87">
        <f>原始資料_操作當期累計!I21</f>
        <v>-40.158999999999999</v>
      </c>
      <c r="I14" s="86">
        <f>原始資料_操作當期累計!J21</f>
        <v>-25.475532132054113</v>
      </c>
    </row>
    <row r="15" spans="1:9" ht="16.149999999999999" customHeight="1">
      <c r="A15" s="5" t="s">
        <v>28</v>
      </c>
      <c r="B15" s="87">
        <f>原始資料_操作當期累計!C22</f>
        <v>6.0809999999999995</v>
      </c>
      <c r="C15" s="85">
        <f>原始資料_操作當期累計!D22</f>
        <v>-62.677223347449825</v>
      </c>
      <c r="D15" s="87">
        <f>原始資料_操作當期累計!E22</f>
        <v>1.6319999999999999</v>
      </c>
      <c r="E15" s="85">
        <f>原始資料_操作當期累計!F22</f>
        <v>-87.737621158614473</v>
      </c>
      <c r="F15" s="87">
        <f>原始資料_操作當期累計!G22</f>
        <v>4.4489999999999998</v>
      </c>
      <c r="G15" s="85">
        <f>原始資料_操作當期累計!H22</f>
        <v>49.095174262734574</v>
      </c>
      <c r="H15" s="87">
        <f>原始資料_操作當期累計!I22</f>
        <v>-2.8170000000000002</v>
      </c>
      <c r="I15" s="86" t="str">
        <f>原始資料_操作當期累計!J22</f>
        <v>–</v>
      </c>
    </row>
    <row r="16" spans="1:9" ht="16.149999999999999" customHeight="1">
      <c r="A16" s="5" t="s">
        <v>170</v>
      </c>
      <c r="B16" s="87">
        <f>原始資料_操作當期累計!C23</f>
        <v>6.7160000000000002</v>
      </c>
      <c r="C16" s="85">
        <f>原始資料_操作當期累計!D23</f>
        <v>-16.881188118811885</v>
      </c>
      <c r="D16" s="87">
        <f>原始資料_操作當期累計!E23</f>
        <v>6.7140000000000004</v>
      </c>
      <c r="E16" s="85">
        <f>原始資料_操作當期累計!F23</f>
        <v>-15.41950113378684</v>
      </c>
      <c r="F16" s="87">
        <f>原始資料_操作當期累計!G23</f>
        <v>2E-3</v>
      </c>
      <c r="G16" s="85">
        <f>原始資料_操作當期累計!H23</f>
        <v>-98.591549295774655</v>
      </c>
      <c r="H16" s="87">
        <f>原始資料_操作當期累計!I23</f>
        <v>6.7120000000000006</v>
      </c>
      <c r="I16" s="86">
        <f>原始資料_操作當期累計!J23</f>
        <v>-13.904566444330413</v>
      </c>
    </row>
    <row r="17" spans="1:9">
      <c r="A17" s="10" t="s">
        <v>18</v>
      </c>
      <c r="B17" s="11"/>
      <c r="C17" s="11"/>
      <c r="D17" s="11"/>
      <c r="E17" s="11"/>
      <c r="F17" s="11"/>
      <c r="G17" s="11"/>
      <c r="H17" s="35"/>
      <c r="I17" s="30" t="s">
        <v>165</v>
      </c>
    </row>
    <row r="18" spans="1:9" ht="43.5" customHeight="1">
      <c r="A18" s="100" t="s">
        <v>108</v>
      </c>
      <c r="B18" s="100"/>
      <c r="C18" s="100"/>
      <c r="D18" s="100"/>
      <c r="E18" s="100"/>
      <c r="F18" s="100"/>
      <c r="G18" s="100"/>
      <c r="H18" s="100"/>
      <c r="I18" s="100"/>
    </row>
    <row r="19" spans="1:9" ht="14.25" customHeight="1">
      <c r="A19" s="10" t="s">
        <v>171</v>
      </c>
    </row>
    <row r="20" spans="1:9">
      <c r="A20" s="95" t="s">
        <v>160</v>
      </c>
      <c r="B20" s="95"/>
      <c r="C20" s="95"/>
      <c r="D20" s="95"/>
      <c r="E20" s="95"/>
      <c r="F20" s="95"/>
      <c r="G20" s="95"/>
      <c r="H20" s="95"/>
      <c r="I20" s="95"/>
    </row>
    <row r="21" spans="1:9">
      <c r="A21" s="96" t="s">
        <v>111</v>
      </c>
      <c r="B21" s="96"/>
      <c r="C21" s="96"/>
      <c r="D21" s="96"/>
      <c r="E21" s="96"/>
      <c r="F21" s="96"/>
      <c r="G21" s="96"/>
      <c r="H21" s="96"/>
      <c r="I21" s="96"/>
    </row>
    <row r="22" spans="1:9" ht="17.25">
      <c r="A22" s="97" t="s">
        <v>4</v>
      </c>
      <c r="B22" s="98" t="s">
        <v>0</v>
      </c>
      <c r="C22" s="98"/>
      <c r="D22" s="99" t="s">
        <v>15</v>
      </c>
      <c r="E22" s="99"/>
      <c r="F22" s="98" t="s">
        <v>16</v>
      </c>
      <c r="G22" s="98"/>
      <c r="H22" s="99" t="s">
        <v>1</v>
      </c>
      <c r="I22" s="99"/>
    </row>
    <row r="23" spans="1:9" ht="17.25">
      <c r="A23" s="97"/>
      <c r="B23" s="93" t="s">
        <v>2</v>
      </c>
      <c r="C23" s="93" t="s">
        <v>3</v>
      </c>
      <c r="D23" s="94" t="s">
        <v>2</v>
      </c>
      <c r="E23" s="94" t="s">
        <v>3</v>
      </c>
      <c r="F23" s="93" t="s">
        <v>2</v>
      </c>
      <c r="G23" s="93" t="s">
        <v>3</v>
      </c>
      <c r="H23" s="34" t="s">
        <v>2</v>
      </c>
      <c r="I23" s="94" t="s">
        <v>3</v>
      </c>
    </row>
    <row r="24" spans="1:9" ht="16.149999999999999" customHeight="1">
      <c r="A24" s="5" t="s">
        <v>92</v>
      </c>
      <c r="B24" s="87">
        <v>181543.82399999996</v>
      </c>
      <c r="C24" s="85">
        <v>32.535356952927771</v>
      </c>
      <c r="D24" s="87">
        <v>118981.49899999998</v>
      </c>
      <c r="E24" s="85">
        <v>35.614936804326788</v>
      </c>
      <c r="F24" s="87">
        <v>62562.32499999999</v>
      </c>
      <c r="G24" s="85">
        <v>27.048543554068338</v>
      </c>
      <c r="H24" s="87">
        <v>56419.173999999992</v>
      </c>
      <c r="I24" s="85">
        <v>46.573944948961142</v>
      </c>
    </row>
    <row r="25" spans="1:9" ht="16.149999999999999" customHeight="1">
      <c r="A25" s="5" t="s">
        <v>23</v>
      </c>
      <c r="B25" s="87">
        <v>53439.495000000003</v>
      </c>
      <c r="C25" s="85">
        <v>23.015014626241314</v>
      </c>
      <c r="D25" s="87">
        <v>40404.209000000003</v>
      </c>
      <c r="E25" s="85">
        <v>19.746404129279437</v>
      </c>
      <c r="F25" s="87">
        <v>13035.286</v>
      </c>
      <c r="G25" s="85">
        <v>34.384932063128915</v>
      </c>
      <c r="H25" s="87">
        <v>27368.923000000003</v>
      </c>
      <c r="I25" s="85">
        <v>13.840240294300866</v>
      </c>
    </row>
    <row r="26" spans="1:9" ht="16.149999999999999" customHeight="1">
      <c r="A26" s="5" t="s">
        <v>20</v>
      </c>
      <c r="B26" s="87">
        <v>56358.880000000005</v>
      </c>
      <c r="C26" s="85">
        <v>63.365564469243132</v>
      </c>
      <c r="D26" s="87">
        <v>37698.125</v>
      </c>
      <c r="E26" s="85">
        <v>89.551935765950347</v>
      </c>
      <c r="F26" s="87">
        <v>18660.755000000001</v>
      </c>
      <c r="G26" s="85">
        <v>27.720574294981514</v>
      </c>
      <c r="H26" s="87">
        <v>19037.37</v>
      </c>
      <c r="I26" s="86">
        <v>260.73326892041149</v>
      </c>
    </row>
    <row r="27" spans="1:9" ht="16.149999999999999" customHeight="1">
      <c r="A27" s="5" t="s">
        <v>21</v>
      </c>
      <c r="B27" s="87">
        <v>11263.880999999999</v>
      </c>
      <c r="C27" s="85">
        <v>4.7553322413144139</v>
      </c>
      <c r="D27" s="87">
        <v>4714.3829999999998</v>
      </c>
      <c r="E27" s="85">
        <v>53.871057129699111</v>
      </c>
      <c r="F27" s="87">
        <v>6549.4979999999996</v>
      </c>
      <c r="G27" s="85">
        <v>-14.816663605901015</v>
      </c>
      <c r="H27" s="87">
        <v>-1835.1149999999998</v>
      </c>
      <c r="I27" s="85">
        <v>-60.320593834833744</v>
      </c>
    </row>
    <row r="28" spans="1:9" ht="16.149999999999999" customHeight="1">
      <c r="A28" s="5" t="s">
        <v>24</v>
      </c>
      <c r="B28" s="87">
        <v>32503.091</v>
      </c>
      <c r="C28" s="85">
        <v>46.335036376105762</v>
      </c>
      <c r="D28" s="87">
        <v>18167.592000000001</v>
      </c>
      <c r="E28" s="85">
        <v>27.268738094557587</v>
      </c>
      <c r="F28" s="87">
        <v>14335.499</v>
      </c>
      <c r="G28" s="85">
        <v>80.628901861124831</v>
      </c>
      <c r="H28" s="87">
        <v>3832.0930000000008</v>
      </c>
      <c r="I28" s="85">
        <v>-39.543037229194631</v>
      </c>
    </row>
    <row r="29" spans="1:9" ht="16.149999999999999" customHeight="1">
      <c r="A29" s="5" t="s">
        <v>19</v>
      </c>
      <c r="B29" s="87">
        <v>19372.009000000002</v>
      </c>
      <c r="C29" s="85">
        <v>7.3075570420108482</v>
      </c>
      <c r="D29" s="87">
        <v>12783.468000000001</v>
      </c>
      <c r="E29" s="85">
        <v>8.153171365865397</v>
      </c>
      <c r="F29" s="87">
        <v>6588.5410000000002</v>
      </c>
      <c r="G29" s="85">
        <v>5.7040017583799729</v>
      </c>
      <c r="H29" s="87">
        <v>6194.9270000000006</v>
      </c>
      <c r="I29" s="85">
        <v>10.885643961422442</v>
      </c>
    </row>
    <row r="30" spans="1:9" ht="16.149999999999999" customHeight="1">
      <c r="A30" s="5" t="s">
        <v>22</v>
      </c>
      <c r="B30" s="87">
        <v>7163.6279999999997</v>
      </c>
      <c r="C30" s="85">
        <v>6.7430257676204031</v>
      </c>
      <c r="D30" s="87">
        <v>4480.7449999999999</v>
      </c>
      <c r="E30" s="85">
        <v>5.4619501003134063</v>
      </c>
      <c r="F30" s="87">
        <v>2682.8829999999998</v>
      </c>
      <c r="G30" s="85">
        <v>8.9534127703191793</v>
      </c>
      <c r="H30" s="87">
        <v>1797.8620000000001</v>
      </c>
      <c r="I30" s="85">
        <v>0.6488937008997997</v>
      </c>
    </row>
    <row r="31" spans="1:9" ht="16.149999999999999" customHeight="1">
      <c r="A31" s="5" t="s">
        <v>27</v>
      </c>
      <c r="B31" s="87">
        <v>739.11200000000008</v>
      </c>
      <c r="C31" s="85">
        <v>2.0559994034978324</v>
      </c>
      <c r="D31" s="87">
        <v>567.18100000000004</v>
      </c>
      <c r="E31" s="85">
        <v>2.9848822134502351</v>
      </c>
      <c r="F31" s="87">
        <v>171.93100000000001</v>
      </c>
      <c r="G31" s="85">
        <v>-0.89289831680884335</v>
      </c>
      <c r="H31" s="87">
        <v>395.25</v>
      </c>
      <c r="I31" s="85">
        <v>4.7680391876202988</v>
      </c>
    </row>
    <row r="32" spans="1:9" ht="16.149999999999999" customHeight="1">
      <c r="A32" s="5" t="s">
        <v>26</v>
      </c>
      <c r="B32" s="87">
        <v>178.82900000000001</v>
      </c>
      <c r="C32" s="85">
        <v>6.5085973281874487</v>
      </c>
      <c r="D32" s="87">
        <v>105.136</v>
      </c>
      <c r="E32" s="85">
        <v>9.9933043187144133</v>
      </c>
      <c r="F32" s="87">
        <v>73.692999999999998</v>
      </c>
      <c r="G32" s="85">
        <v>1.9027337970325187</v>
      </c>
      <c r="H32" s="87">
        <v>31.442999999999998</v>
      </c>
      <c r="I32" s="85">
        <v>35.139897709201804</v>
      </c>
    </row>
    <row r="33" spans="1:9" ht="16.149999999999999" customHeight="1">
      <c r="A33" s="5" t="s">
        <v>25</v>
      </c>
      <c r="B33" s="87">
        <v>455.053</v>
      </c>
      <c r="C33" s="85">
        <v>28.612531336821</v>
      </c>
      <c r="D33" s="87">
        <v>14.692</v>
      </c>
      <c r="E33" s="85">
        <v>1.8156618156618176</v>
      </c>
      <c r="F33" s="87">
        <v>440.36099999999999</v>
      </c>
      <c r="G33" s="85">
        <v>29.751876176753967</v>
      </c>
      <c r="H33" s="87">
        <v>-425.66899999999998</v>
      </c>
      <c r="I33" s="86">
        <v>30.992408226319167</v>
      </c>
    </row>
    <row r="34" spans="1:9" ht="16.149999999999999" customHeight="1">
      <c r="A34" s="5" t="s">
        <v>28</v>
      </c>
      <c r="B34" s="87">
        <v>69.846000000000004</v>
      </c>
      <c r="C34" s="85">
        <v>9.5194041552332465</v>
      </c>
      <c r="D34" s="87">
        <v>45.968000000000004</v>
      </c>
      <c r="E34" s="85">
        <v>23.413966225467831</v>
      </c>
      <c r="F34" s="87">
        <v>23.878</v>
      </c>
      <c r="G34" s="85">
        <v>-9.9894451145958953</v>
      </c>
      <c r="H34" s="87">
        <v>22.090000000000003</v>
      </c>
      <c r="I34" s="86">
        <v>106.08265696426909</v>
      </c>
    </row>
    <row r="35" spans="1:9">
      <c r="A35" s="10" t="s">
        <v>18</v>
      </c>
      <c r="B35" s="11"/>
      <c r="C35" s="11"/>
      <c r="D35" s="11"/>
      <c r="E35" s="11"/>
      <c r="F35" s="11"/>
      <c r="G35" s="11"/>
      <c r="H35" s="35"/>
      <c r="I35" s="30" t="s">
        <v>159</v>
      </c>
    </row>
    <row r="36" spans="1:9">
      <c r="A36" s="95" t="s">
        <v>155</v>
      </c>
      <c r="B36" s="95"/>
      <c r="C36" s="95"/>
      <c r="D36" s="95"/>
      <c r="E36" s="95"/>
      <c r="F36" s="95"/>
      <c r="G36" s="95"/>
      <c r="H36" s="95"/>
      <c r="I36" s="95"/>
    </row>
    <row r="37" spans="1:9">
      <c r="A37" s="96" t="s">
        <v>111</v>
      </c>
      <c r="B37" s="96"/>
      <c r="C37" s="96"/>
      <c r="D37" s="96"/>
      <c r="E37" s="96"/>
      <c r="F37" s="96"/>
      <c r="G37" s="96"/>
      <c r="H37" s="96"/>
      <c r="I37" s="96"/>
    </row>
    <row r="38" spans="1:9" ht="17.25">
      <c r="A38" s="97" t="s">
        <v>4</v>
      </c>
      <c r="B38" s="98" t="s">
        <v>0</v>
      </c>
      <c r="C38" s="98"/>
      <c r="D38" s="99" t="s">
        <v>15</v>
      </c>
      <c r="E38" s="99"/>
      <c r="F38" s="98" t="s">
        <v>16</v>
      </c>
      <c r="G38" s="98"/>
      <c r="H38" s="99" t="s">
        <v>1</v>
      </c>
      <c r="I38" s="99"/>
    </row>
    <row r="39" spans="1:9" ht="17.25">
      <c r="A39" s="97"/>
      <c r="B39" s="88" t="s">
        <v>2</v>
      </c>
      <c r="C39" s="88" t="s">
        <v>3</v>
      </c>
      <c r="D39" s="89" t="s">
        <v>2</v>
      </c>
      <c r="E39" s="89" t="s">
        <v>3</v>
      </c>
      <c r="F39" s="88" t="s">
        <v>2</v>
      </c>
      <c r="G39" s="88" t="s">
        <v>3</v>
      </c>
      <c r="H39" s="34" t="s">
        <v>2</v>
      </c>
      <c r="I39" s="89" t="s">
        <v>3</v>
      </c>
    </row>
    <row r="40" spans="1:9">
      <c r="A40" s="5" t="s">
        <v>92</v>
      </c>
      <c r="B40" s="87">
        <v>136977.65500000003</v>
      </c>
      <c r="C40" s="85">
        <v>16.769237897185164</v>
      </c>
      <c r="D40" s="87">
        <v>87734.804000000004</v>
      </c>
      <c r="E40" s="85">
        <v>15.02452269042902</v>
      </c>
      <c r="F40" s="87">
        <v>49242.85100000001</v>
      </c>
      <c r="G40" s="85">
        <v>20.012555745090577</v>
      </c>
      <c r="H40" s="87">
        <v>38491.953000000001</v>
      </c>
      <c r="I40" s="85">
        <v>9.2173147733282548</v>
      </c>
    </row>
    <row r="41" spans="1:9">
      <c r="A41" s="5" t="s">
        <v>23</v>
      </c>
      <c r="B41" s="87">
        <v>43441.441000000006</v>
      </c>
      <c r="C41" s="85">
        <v>10.643326046075163</v>
      </c>
      <c r="D41" s="87">
        <v>33741.480000000003</v>
      </c>
      <c r="E41" s="85">
        <v>13.461311675615239</v>
      </c>
      <c r="F41" s="87">
        <v>9699.9609999999993</v>
      </c>
      <c r="G41" s="85">
        <v>1.8445379924701966</v>
      </c>
      <c r="H41" s="87">
        <v>24041.519000000004</v>
      </c>
      <c r="I41" s="85">
        <v>18.93480820327229</v>
      </c>
    </row>
    <row r="42" spans="1:9">
      <c r="A42" s="5" t="s">
        <v>20</v>
      </c>
      <c r="B42" s="87">
        <v>34498.629000000001</v>
      </c>
      <c r="C42" s="85">
        <v>38.804869935070528</v>
      </c>
      <c r="D42" s="87">
        <v>19888.019</v>
      </c>
      <c r="E42" s="85">
        <v>31.136934641474866</v>
      </c>
      <c r="F42" s="87">
        <v>14610.61</v>
      </c>
      <c r="G42" s="85">
        <v>50.80819392071205</v>
      </c>
      <c r="H42" s="87">
        <v>5277.4089999999997</v>
      </c>
      <c r="I42" s="86">
        <v>-3.6553190665897017</v>
      </c>
    </row>
    <row r="43" spans="1:9">
      <c r="A43" s="5" t="s">
        <v>21</v>
      </c>
      <c r="B43" s="87">
        <v>10752.561</v>
      </c>
      <c r="C43" s="85">
        <v>3.4032134103277878</v>
      </c>
      <c r="D43" s="87">
        <v>3063.8530000000001</v>
      </c>
      <c r="E43" s="85">
        <v>1.7903536387810615</v>
      </c>
      <c r="F43" s="87">
        <v>7688.7079999999996</v>
      </c>
      <c r="G43" s="85">
        <v>4.0602497757388667</v>
      </c>
      <c r="H43" s="87">
        <v>-4624.8549999999996</v>
      </c>
      <c r="I43" s="85">
        <v>5.6205843502154851</v>
      </c>
    </row>
    <row r="44" spans="1:9">
      <c r="A44" s="5" t="s">
        <v>24</v>
      </c>
      <c r="B44" s="87">
        <v>22211.421000000002</v>
      </c>
      <c r="C44" s="85">
        <v>24.206603487706335</v>
      </c>
      <c r="D44" s="87">
        <v>14274.984</v>
      </c>
      <c r="E44" s="85">
        <v>21.745595853464028</v>
      </c>
      <c r="F44" s="87">
        <v>7936.4369999999999</v>
      </c>
      <c r="G44" s="85">
        <v>28.893000663918311</v>
      </c>
      <c r="H44" s="87">
        <v>6338.5470000000005</v>
      </c>
      <c r="I44" s="85">
        <v>13.841443581777124</v>
      </c>
    </row>
    <row r="45" spans="1:9">
      <c r="A45" s="5" t="s">
        <v>19</v>
      </c>
      <c r="B45" s="87">
        <v>18052.791000000001</v>
      </c>
      <c r="C45" s="85">
        <v>11.163067448985874</v>
      </c>
      <c r="D45" s="87">
        <v>11819.781000000001</v>
      </c>
      <c r="E45" s="85">
        <v>8.8515242304574961</v>
      </c>
      <c r="F45" s="87">
        <v>6233.01</v>
      </c>
      <c r="G45" s="85">
        <v>15.827410188373015</v>
      </c>
      <c r="H45" s="87">
        <v>5586.7710000000006</v>
      </c>
      <c r="I45" s="85">
        <v>1.9979603223172715</v>
      </c>
    </row>
    <row r="46" spans="1:9">
      <c r="A46" s="5" t="s">
        <v>22</v>
      </c>
      <c r="B46" s="87">
        <v>6711.0969999999998</v>
      </c>
      <c r="C46" s="85">
        <v>-9.4300437161405135</v>
      </c>
      <c r="D46" s="87">
        <v>4248.6840000000002</v>
      </c>
      <c r="E46" s="85">
        <v>-16.070652866383583</v>
      </c>
      <c r="F46" s="87">
        <v>2462.413</v>
      </c>
      <c r="G46" s="85">
        <v>4.8891351888752599</v>
      </c>
      <c r="H46" s="87">
        <v>1786.2710000000002</v>
      </c>
      <c r="I46" s="85">
        <v>-34.197174444232829</v>
      </c>
    </row>
    <row r="47" spans="1:9">
      <c r="A47" s="5" t="s">
        <v>27</v>
      </c>
      <c r="B47" s="87">
        <v>724.22199999999998</v>
      </c>
      <c r="C47" s="85">
        <v>-0.85520398538474485</v>
      </c>
      <c r="D47" s="87">
        <v>550.74199999999996</v>
      </c>
      <c r="E47" s="85">
        <v>-2.167881111154546</v>
      </c>
      <c r="F47" s="87">
        <v>173.48</v>
      </c>
      <c r="G47" s="85">
        <v>3.5559296335428536</v>
      </c>
      <c r="H47" s="87">
        <v>377.26199999999994</v>
      </c>
      <c r="I47" s="85">
        <v>-4.5928031500444</v>
      </c>
    </row>
    <row r="48" spans="1:9">
      <c r="A48" s="5" t="s">
        <v>26</v>
      </c>
      <c r="B48" s="87">
        <v>167.90100000000001</v>
      </c>
      <c r="C48" s="85">
        <v>-21.031243973906122</v>
      </c>
      <c r="D48" s="87">
        <v>95.584000000000003</v>
      </c>
      <c r="E48" s="85">
        <v>-27.944879159316717</v>
      </c>
      <c r="F48" s="87">
        <v>72.316999999999993</v>
      </c>
      <c r="G48" s="85">
        <v>-9.5619223891049607</v>
      </c>
      <c r="H48" s="87">
        <v>23.26700000000001</v>
      </c>
      <c r="I48" s="85">
        <v>-55.842553756808542</v>
      </c>
    </row>
    <row r="49" spans="1:9">
      <c r="A49" s="5" t="s">
        <v>25</v>
      </c>
      <c r="B49" s="87">
        <v>353.81700000000001</v>
      </c>
      <c r="C49" s="85">
        <v>21.648885511825643</v>
      </c>
      <c r="D49" s="87">
        <v>14.43</v>
      </c>
      <c r="E49" s="85">
        <v>13.336475023562677</v>
      </c>
      <c r="F49" s="87">
        <v>339.387</v>
      </c>
      <c r="G49" s="85">
        <v>22.029419061624679</v>
      </c>
      <c r="H49" s="87">
        <v>-324.95699999999999</v>
      </c>
      <c r="I49" s="86">
        <v>22.446464973792967</v>
      </c>
    </row>
    <row r="50" spans="1:9">
      <c r="A50" s="5" t="s">
        <v>28</v>
      </c>
      <c r="B50" s="87">
        <v>63.774999999999999</v>
      </c>
      <c r="C50" s="85">
        <v>158.98477157360404</v>
      </c>
      <c r="D50" s="87">
        <v>37.247</v>
      </c>
      <c r="E50" s="85">
        <v>489.35126582278474</v>
      </c>
      <c r="F50" s="87">
        <v>26.527999999999999</v>
      </c>
      <c r="G50" s="85">
        <v>44.922152417372295</v>
      </c>
      <c r="H50" s="87">
        <v>10.719000000000001</v>
      </c>
      <c r="I50" s="86" t="s">
        <v>106</v>
      </c>
    </row>
    <row r="51" spans="1:9">
      <c r="A51" s="10" t="s">
        <v>18</v>
      </c>
      <c r="B51" s="11"/>
      <c r="C51" s="11"/>
      <c r="D51" s="11"/>
      <c r="E51" s="11"/>
      <c r="F51" s="11"/>
      <c r="G51" s="11"/>
      <c r="H51" s="35"/>
      <c r="I51" s="30" t="s">
        <v>157</v>
      </c>
    </row>
    <row r="52" spans="1:9">
      <c r="A52" s="95" t="s">
        <v>151</v>
      </c>
      <c r="B52" s="95"/>
      <c r="C52" s="95"/>
      <c r="D52" s="95"/>
      <c r="E52" s="95"/>
      <c r="F52" s="95"/>
      <c r="G52" s="95"/>
      <c r="H52" s="95"/>
      <c r="I52" s="95"/>
    </row>
    <row r="53" spans="1:9">
      <c r="A53" s="96" t="s">
        <v>111</v>
      </c>
      <c r="B53" s="96"/>
      <c r="C53" s="96"/>
      <c r="D53" s="96"/>
      <c r="E53" s="96"/>
      <c r="F53" s="96"/>
      <c r="G53" s="96"/>
      <c r="H53" s="96"/>
      <c r="I53" s="96"/>
    </row>
    <row r="54" spans="1:9" ht="17.25">
      <c r="A54" s="97" t="s">
        <v>4</v>
      </c>
      <c r="B54" s="98" t="s">
        <v>0</v>
      </c>
      <c r="C54" s="98"/>
      <c r="D54" s="99" t="s">
        <v>15</v>
      </c>
      <c r="E54" s="99"/>
      <c r="F54" s="98" t="s">
        <v>16</v>
      </c>
      <c r="G54" s="98"/>
      <c r="H54" s="99" t="s">
        <v>1</v>
      </c>
      <c r="I54" s="99"/>
    </row>
    <row r="55" spans="1:9" ht="17.25">
      <c r="A55" s="97"/>
      <c r="B55" s="80" t="s">
        <v>2</v>
      </c>
      <c r="C55" s="80" t="s">
        <v>3</v>
      </c>
      <c r="D55" s="81" t="s">
        <v>2</v>
      </c>
      <c r="E55" s="81" t="s">
        <v>3</v>
      </c>
      <c r="F55" s="80" t="s">
        <v>2</v>
      </c>
      <c r="G55" s="80" t="s">
        <v>3</v>
      </c>
      <c r="H55" s="34" t="s">
        <v>2</v>
      </c>
      <c r="I55" s="81" t="s">
        <v>3</v>
      </c>
    </row>
    <row r="56" spans="1:9">
      <c r="A56" s="5" t="s">
        <v>92</v>
      </c>
      <c r="B56" s="87">
        <v>117285.932</v>
      </c>
      <c r="C56" s="85">
        <v>-12.828956125884261</v>
      </c>
      <c r="D56" s="87">
        <v>76274.448000000004</v>
      </c>
      <c r="E56" s="85">
        <v>-5.3777650888852442</v>
      </c>
      <c r="F56" s="87">
        <v>41011.483999999997</v>
      </c>
      <c r="G56" s="85">
        <v>-23.964747320322456</v>
      </c>
      <c r="H56" s="87">
        <v>35262.964000000007</v>
      </c>
      <c r="I56" s="85">
        <v>32.209801944168113</v>
      </c>
    </row>
    <row r="57" spans="1:9">
      <c r="A57" s="5" t="s">
        <v>23</v>
      </c>
      <c r="B57" s="87">
        <v>39262.023999999998</v>
      </c>
      <c r="C57" s="85">
        <v>-6.6261036744039821</v>
      </c>
      <c r="D57" s="87">
        <v>29737.795999999998</v>
      </c>
      <c r="E57" s="85">
        <v>0.7287148244771835</v>
      </c>
      <c r="F57" s="87">
        <v>9524.2279999999992</v>
      </c>
      <c r="G57" s="85">
        <v>-23.961416372334256</v>
      </c>
      <c r="H57" s="87">
        <v>20213.567999999999</v>
      </c>
      <c r="I57" s="85">
        <v>18.923348280946083</v>
      </c>
    </row>
    <row r="58" spans="1:9">
      <c r="A58" s="5" t="s">
        <v>20</v>
      </c>
      <c r="B58" s="87">
        <v>24851.027000000002</v>
      </c>
      <c r="C58" s="85">
        <v>-18.688814634649418</v>
      </c>
      <c r="D58" s="87">
        <v>15165.841</v>
      </c>
      <c r="E58" s="85">
        <v>-10.861021848095042</v>
      </c>
      <c r="F58" s="87">
        <v>9685.1859999999997</v>
      </c>
      <c r="G58" s="85">
        <v>-28.518186476638661</v>
      </c>
      <c r="H58" s="87">
        <v>5480.6550000000007</v>
      </c>
      <c r="I58" s="86">
        <v>58.192771223440175</v>
      </c>
    </row>
    <row r="59" spans="1:9">
      <c r="A59" s="5" t="s">
        <v>21</v>
      </c>
      <c r="B59" s="87">
        <v>10395.752</v>
      </c>
      <c r="C59" s="85">
        <v>-27.939803485021265</v>
      </c>
      <c r="D59" s="87">
        <v>3009.8670000000002</v>
      </c>
      <c r="E59" s="85">
        <v>-6.3726347158237218</v>
      </c>
      <c r="F59" s="87">
        <v>7385.8850000000002</v>
      </c>
      <c r="G59" s="85">
        <v>-34.123727128130632</v>
      </c>
      <c r="H59" s="87">
        <v>-4376.018</v>
      </c>
      <c r="I59" s="85">
        <v>-45.279412101228175</v>
      </c>
    </row>
    <row r="60" spans="1:9">
      <c r="A60" s="5" t="s">
        <v>24</v>
      </c>
      <c r="B60" s="87">
        <v>17869.454999999998</v>
      </c>
      <c r="C60" s="85">
        <v>-17.116313941066942</v>
      </c>
      <c r="D60" s="87">
        <v>11725.370999999999</v>
      </c>
      <c r="E60" s="85">
        <v>-19.547174363168274</v>
      </c>
      <c r="F60" s="87">
        <v>6144.0839999999998</v>
      </c>
      <c r="G60" s="85">
        <v>-12.044650472452911</v>
      </c>
      <c r="H60" s="87">
        <v>5581.2869999999994</v>
      </c>
      <c r="I60" s="85">
        <v>-26.453251064304173</v>
      </c>
    </row>
    <row r="61" spans="1:9">
      <c r="A61" s="5" t="s">
        <v>19</v>
      </c>
      <c r="B61" s="87">
        <v>16238.901999999998</v>
      </c>
      <c r="C61" s="85">
        <v>17.326113147157042</v>
      </c>
      <c r="D61" s="87">
        <v>10858.514999999999</v>
      </c>
      <c r="E61" s="85">
        <v>43.830496818209141</v>
      </c>
      <c r="F61" s="87">
        <v>5380.3869999999997</v>
      </c>
      <c r="G61" s="85">
        <v>-14.478972003096979</v>
      </c>
      <c r="H61" s="87">
        <v>5478.1279999999997</v>
      </c>
      <c r="I61" s="85">
        <v>335.38748023992639</v>
      </c>
    </row>
    <row r="62" spans="1:9">
      <c r="A62" s="5" t="s">
        <v>22</v>
      </c>
      <c r="B62" s="87">
        <v>7410.2420000000002</v>
      </c>
      <c r="C62" s="85">
        <v>-30.877503358301507</v>
      </c>
      <c r="D62" s="87">
        <v>5062.4059999999999</v>
      </c>
      <c r="E62" s="85">
        <v>-33.735964362179956</v>
      </c>
      <c r="F62" s="87">
        <v>2347.8359999999998</v>
      </c>
      <c r="G62" s="85">
        <v>-23.788879150842345</v>
      </c>
      <c r="H62" s="87">
        <v>2714.57</v>
      </c>
      <c r="I62" s="85">
        <v>-40.457538403294194</v>
      </c>
    </row>
    <row r="63" spans="1:9">
      <c r="A63" s="5" t="s">
        <v>27</v>
      </c>
      <c r="B63" s="87">
        <v>730.43399999999997</v>
      </c>
      <c r="C63" s="85">
        <v>-29.146744966345306</v>
      </c>
      <c r="D63" s="87">
        <v>562.94600000000003</v>
      </c>
      <c r="E63" s="85">
        <v>-35.166877807209488</v>
      </c>
      <c r="F63" s="87">
        <v>167.488</v>
      </c>
      <c r="G63" s="85">
        <v>2.9991820971521088</v>
      </c>
      <c r="H63" s="87">
        <v>395.45800000000003</v>
      </c>
      <c r="I63" s="85">
        <v>-43.96143343597533</v>
      </c>
    </row>
    <row r="64" spans="1:9">
      <c r="A64" s="5" t="s">
        <v>26</v>
      </c>
      <c r="B64" s="87">
        <v>212.61599999999999</v>
      </c>
      <c r="C64" s="85">
        <v>-25.355727270493155</v>
      </c>
      <c r="D64" s="87">
        <v>132.654</v>
      </c>
      <c r="E64" s="85">
        <v>-30.771278122504786</v>
      </c>
      <c r="F64" s="87">
        <v>79.962000000000003</v>
      </c>
      <c r="G64" s="85">
        <v>-14.224110188582085</v>
      </c>
      <c r="H64" s="87">
        <v>52.691999999999993</v>
      </c>
      <c r="I64" s="85">
        <v>-46.44849839930891</v>
      </c>
    </row>
    <row r="65" spans="1:9">
      <c r="A65" s="5" t="s">
        <v>25</v>
      </c>
      <c r="B65" s="87">
        <v>290.86900000000003</v>
      </c>
      <c r="C65" s="85">
        <v>469.86207437012661</v>
      </c>
      <c r="D65" s="87">
        <v>12.731999999999999</v>
      </c>
      <c r="E65" s="85">
        <v>-56.014647965176543</v>
      </c>
      <c r="F65" s="87">
        <v>278.137</v>
      </c>
      <c r="G65" s="85">
        <v>1158.7662925416366</v>
      </c>
      <c r="H65" s="87">
        <v>-265.40499999999997</v>
      </c>
      <c r="I65" s="86" t="s">
        <v>106</v>
      </c>
    </row>
    <row r="66" spans="1:9">
      <c r="A66" s="5" t="s">
        <v>28</v>
      </c>
      <c r="B66" s="87">
        <v>24.611000000000001</v>
      </c>
      <c r="C66" s="85">
        <v>13.813355530891602</v>
      </c>
      <c r="D66" s="87">
        <v>6.32</v>
      </c>
      <c r="E66" s="85">
        <v>5.5444221776887126</v>
      </c>
      <c r="F66" s="87">
        <v>18.291</v>
      </c>
      <c r="G66" s="85">
        <v>16.980046047582519</v>
      </c>
      <c r="H66" s="87">
        <v>-11.971</v>
      </c>
      <c r="I66" s="86">
        <v>24.077529021558885</v>
      </c>
    </row>
    <row r="67" spans="1:9">
      <c r="A67" s="10" t="s">
        <v>152</v>
      </c>
      <c r="B67" s="11"/>
      <c r="C67" s="11"/>
      <c r="D67" s="11"/>
      <c r="E67" s="11"/>
      <c r="F67" s="11"/>
      <c r="G67" s="11"/>
      <c r="H67" s="35"/>
      <c r="I67" s="30" t="s">
        <v>154</v>
      </c>
    </row>
    <row r="68" spans="1:9">
      <c r="A68" s="95" t="s">
        <v>140</v>
      </c>
      <c r="B68" s="95"/>
      <c r="C68" s="95"/>
      <c r="D68" s="95"/>
      <c r="E68" s="95"/>
      <c r="F68" s="95"/>
      <c r="G68" s="95"/>
      <c r="H68" s="95"/>
      <c r="I68" s="95"/>
    </row>
    <row r="69" spans="1:9">
      <c r="A69" s="96" t="s">
        <v>111</v>
      </c>
      <c r="B69" s="96"/>
      <c r="C69" s="96"/>
      <c r="D69" s="96"/>
      <c r="E69" s="96"/>
      <c r="F69" s="96"/>
      <c r="G69" s="96"/>
      <c r="H69" s="96"/>
      <c r="I69" s="96"/>
    </row>
    <row r="70" spans="1:9" ht="17.25">
      <c r="A70" s="97" t="s">
        <v>4</v>
      </c>
      <c r="B70" s="98" t="s">
        <v>0</v>
      </c>
      <c r="C70" s="98"/>
      <c r="D70" s="99" t="s">
        <v>15</v>
      </c>
      <c r="E70" s="99"/>
      <c r="F70" s="98" t="s">
        <v>16</v>
      </c>
      <c r="G70" s="98"/>
      <c r="H70" s="99" t="s">
        <v>1</v>
      </c>
      <c r="I70" s="99"/>
    </row>
    <row r="71" spans="1:9" ht="17.25">
      <c r="A71" s="97"/>
      <c r="B71" s="67" t="s">
        <v>2</v>
      </c>
      <c r="C71" s="67" t="s">
        <v>3</v>
      </c>
      <c r="D71" s="68" t="s">
        <v>2</v>
      </c>
      <c r="E71" s="68" t="s">
        <v>3</v>
      </c>
      <c r="F71" s="67" t="s">
        <v>2</v>
      </c>
      <c r="G71" s="67" t="s">
        <v>3</v>
      </c>
      <c r="H71" s="34" t="s">
        <v>2</v>
      </c>
      <c r="I71" s="68" t="s">
        <v>3</v>
      </c>
    </row>
    <row r="72" spans="1:9">
      <c r="A72" s="5" t="s">
        <v>92</v>
      </c>
      <c r="B72" s="87">
        <v>134546.894</v>
      </c>
      <c r="C72" s="85">
        <v>14.532765162794181</v>
      </c>
      <c r="D72" s="87">
        <v>80609.433999999994</v>
      </c>
      <c r="E72" s="85">
        <v>14.760004053999264</v>
      </c>
      <c r="F72" s="87">
        <v>53937.459999999992</v>
      </c>
      <c r="G72" s="85">
        <v>14.19482957609215</v>
      </c>
      <c r="H72" s="87">
        <v>26671.973999999995</v>
      </c>
      <c r="I72" s="85">
        <v>15.920197871172515</v>
      </c>
    </row>
    <row r="73" spans="1:9">
      <c r="A73" s="5" t="s">
        <v>23</v>
      </c>
      <c r="B73" s="87">
        <v>42048.18</v>
      </c>
      <c r="C73" s="85">
        <v>11.262333884165265</v>
      </c>
      <c r="D73" s="87">
        <v>29522.66</v>
      </c>
      <c r="E73" s="85">
        <v>14.790754764417491</v>
      </c>
      <c r="F73" s="87">
        <v>12525.52</v>
      </c>
      <c r="G73" s="85">
        <v>3.746024373050072</v>
      </c>
      <c r="H73" s="87">
        <v>16997.14</v>
      </c>
      <c r="I73" s="85">
        <v>24.562957786351937</v>
      </c>
    </row>
    <row r="74" spans="1:9">
      <c r="A74" s="5" t="s">
        <v>20</v>
      </c>
      <c r="B74" s="87">
        <v>30562.864000000001</v>
      </c>
      <c r="C74" s="85">
        <v>21.636074770520985</v>
      </c>
      <c r="D74" s="87">
        <v>17013.703000000001</v>
      </c>
      <c r="E74" s="85">
        <v>27.655385667202758</v>
      </c>
      <c r="F74" s="87">
        <v>13549.161</v>
      </c>
      <c r="G74" s="85">
        <v>14.836614247639691</v>
      </c>
      <c r="H74" s="87">
        <v>3464.5420000000013</v>
      </c>
      <c r="I74" s="86">
        <v>126.55970850041469</v>
      </c>
    </row>
    <row r="75" spans="1:9">
      <c r="A75" s="5" t="s">
        <v>21</v>
      </c>
      <c r="B75" s="87">
        <v>14426.483</v>
      </c>
      <c r="C75" s="85">
        <v>31.396715993585399</v>
      </c>
      <c r="D75" s="87">
        <v>3214.73</v>
      </c>
      <c r="E75" s="85">
        <v>4.7185619223707898</v>
      </c>
      <c r="F75" s="87">
        <v>11211.753000000001</v>
      </c>
      <c r="G75" s="85">
        <v>41.751235261788523</v>
      </c>
      <c r="H75" s="87">
        <v>-7997.023000000001</v>
      </c>
      <c r="I75" s="85">
        <v>65.242052979379835</v>
      </c>
    </row>
    <row r="76" spans="1:9">
      <c r="A76" s="5" t="s">
        <v>24</v>
      </c>
      <c r="B76" s="87">
        <v>21559.677</v>
      </c>
      <c r="C76" s="85">
        <v>7.1921224343298062</v>
      </c>
      <c r="D76" s="87">
        <v>14574.218999999999</v>
      </c>
      <c r="E76" s="85">
        <v>4.3505073281609352</v>
      </c>
      <c r="F76" s="87">
        <v>6985.4579999999996</v>
      </c>
      <c r="G76" s="85">
        <v>13.649065584470943</v>
      </c>
      <c r="H76" s="87">
        <v>7588.7609999999995</v>
      </c>
      <c r="I76" s="85">
        <v>-2.9580752638878161</v>
      </c>
    </row>
    <row r="77" spans="1:9">
      <c r="A77" s="5" t="s">
        <v>19</v>
      </c>
      <c r="B77" s="87">
        <v>13840.825000000001</v>
      </c>
      <c r="C77" s="85">
        <v>6.5899875457331669</v>
      </c>
      <c r="D77" s="87">
        <v>7549.5219999999999</v>
      </c>
      <c r="E77" s="85">
        <v>7.4857227142674843</v>
      </c>
      <c r="F77" s="87">
        <v>6291.3029999999999</v>
      </c>
      <c r="G77" s="85">
        <v>5.5346226132140242</v>
      </c>
      <c r="H77" s="87">
        <v>1258.2190000000001</v>
      </c>
      <c r="I77" s="85">
        <v>18.433987838626464</v>
      </c>
    </row>
    <row r="78" spans="1:9">
      <c r="A78" s="5" t="s">
        <v>22</v>
      </c>
      <c r="B78" s="87">
        <v>10720.449000000001</v>
      </c>
      <c r="C78" s="85">
        <v>18.184751630594654</v>
      </c>
      <c r="D78" s="87">
        <v>7639.7489999999998</v>
      </c>
      <c r="E78" s="85">
        <v>25.795203291068702</v>
      </c>
      <c r="F78" s="87">
        <v>3080.7</v>
      </c>
      <c r="G78" s="85">
        <v>2.7667324935952031</v>
      </c>
      <c r="H78" s="87">
        <v>4559.049</v>
      </c>
      <c r="I78" s="85">
        <v>48.242279713494575</v>
      </c>
    </row>
    <row r="79" spans="1:9">
      <c r="A79" s="5" t="s">
        <v>27</v>
      </c>
      <c r="B79" s="87">
        <v>1030.9110000000001</v>
      </c>
      <c r="C79" s="85">
        <v>5.6444199866575229</v>
      </c>
      <c r="D79" s="87">
        <v>868.3</v>
      </c>
      <c r="E79" s="85">
        <v>1.3293126808097355</v>
      </c>
      <c r="F79" s="87">
        <v>162.61099999999999</v>
      </c>
      <c r="G79" s="85">
        <v>36.737525436840947</v>
      </c>
      <c r="H79" s="87">
        <v>705.68899999999996</v>
      </c>
      <c r="I79" s="85">
        <v>-4.376499857043548</v>
      </c>
    </row>
    <row r="80" spans="1:9">
      <c r="A80" s="5" t="s">
        <v>26</v>
      </c>
      <c r="B80" s="87">
        <v>284.839</v>
      </c>
      <c r="C80" s="85">
        <v>21.471186527414687</v>
      </c>
      <c r="D80" s="87">
        <v>191.61699999999999</v>
      </c>
      <c r="E80" s="85">
        <v>11.415596799702277</v>
      </c>
      <c r="F80" s="87">
        <v>93.221999999999994</v>
      </c>
      <c r="G80" s="85">
        <v>49.138496488393301</v>
      </c>
      <c r="H80" s="87">
        <v>98.394999999999996</v>
      </c>
      <c r="I80" s="85">
        <v>-10.122674169003542</v>
      </c>
    </row>
    <row r="81" spans="1:9">
      <c r="A81" s="5" t="s">
        <v>25</v>
      </c>
      <c r="B81" s="87">
        <v>51.042000000000002</v>
      </c>
      <c r="C81" s="85">
        <v>-70.514871960765063</v>
      </c>
      <c r="D81" s="87">
        <v>28.946000000000002</v>
      </c>
      <c r="E81" s="85">
        <v>18.938242182684807</v>
      </c>
      <c r="F81" s="87">
        <v>22.096</v>
      </c>
      <c r="G81" s="85">
        <v>-85.147942516837617</v>
      </c>
      <c r="H81" s="87">
        <v>6.8500000000000014</v>
      </c>
      <c r="I81" s="86" t="s">
        <v>106</v>
      </c>
    </row>
    <row r="82" spans="1:9">
      <c r="A82" s="5" t="s">
        <v>28</v>
      </c>
      <c r="B82" s="87">
        <v>21.623999999999999</v>
      </c>
      <c r="C82" s="85">
        <v>-10.887661748949141</v>
      </c>
      <c r="D82" s="87">
        <v>5.9880000000000004</v>
      </c>
      <c r="E82" s="85">
        <v>-30.549756437021568</v>
      </c>
      <c r="F82" s="87">
        <v>15.635999999999999</v>
      </c>
      <c r="G82" s="85">
        <v>-5.1137816415247617E-2</v>
      </c>
      <c r="H82" s="87">
        <v>-9.6479999999999997</v>
      </c>
      <c r="I82" s="86">
        <v>37.39675306180574</v>
      </c>
    </row>
    <row r="83" spans="1:9">
      <c r="A83" s="10" t="s">
        <v>18</v>
      </c>
      <c r="B83" s="11"/>
      <c r="C83" s="11"/>
      <c r="D83" s="11"/>
      <c r="E83" s="11"/>
      <c r="F83" s="11"/>
      <c r="G83" s="11"/>
      <c r="H83" s="35"/>
      <c r="I83" s="30" t="s">
        <v>150</v>
      </c>
    </row>
    <row r="84" spans="1:9">
      <c r="A84" s="10"/>
      <c r="B84" s="11"/>
      <c r="C84" s="11"/>
      <c r="D84" s="11"/>
      <c r="E84" s="11"/>
      <c r="F84" s="11"/>
      <c r="G84" s="11"/>
      <c r="H84" s="35"/>
      <c r="I84" s="30"/>
    </row>
    <row r="85" spans="1:9">
      <c r="A85" s="95" t="s">
        <v>137</v>
      </c>
      <c r="B85" s="95"/>
      <c r="C85" s="95"/>
      <c r="D85" s="95"/>
      <c r="E85" s="95"/>
      <c r="F85" s="95"/>
      <c r="G85" s="95"/>
      <c r="H85" s="95"/>
      <c r="I85" s="95"/>
    </row>
    <row r="86" spans="1:9">
      <c r="A86" s="96" t="s">
        <v>111</v>
      </c>
      <c r="B86" s="96"/>
      <c r="C86" s="96"/>
      <c r="D86" s="96"/>
      <c r="E86" s="96"/>
      <c r="F86" s="96"/>
      <c r="G86" s="96"/>
      <c r="H86" s="96"/>
      <c r="I86" s="96"/>
    </row>
    <row r="87" spans="1:9" ht="17.25">
      <c r="A87" s="97" t="s">
        <v>4</v>
      </c>
      <c r="B87" s="98" t="s">
        <v>0</v>
      </c>
      <c r="C87" s="98"/>
      <c r="D87" s="99" t="s">
        <v>15</v>
      </c>
      <c r="E87" s="99"/>
      <c r="F87" s="98" t="s">
        <v>16</v>
      </c>
      <c r="G87" s="98"/>
      <c r="H87" s="99" t="s">
        <v>1</v>
      </c>
      <c r="I87" s="99"/>
    </row>
    <row r="88" spans="1:9" ht="17.25">
      <c r="A88" s="97"/>
      <c r="B88" s="76" t="s">
        <v>2</v>
      </c>
      <c r="C88" s="76" t="s">
        <v>3</v>
      </c>
      <c r="D88" s="75" t="s">
        <v>2</v>
      </c>
      <c r="E88" s="75" t="s">
        <v>3</v>
      </c>
      <c r="F88" s="76" t="s">
        <v>2</v>
      </c>
      <c r="G88" s="76" t="s">
        <v>3</v>
      </c>
      <c r="H88" s="34" t="s">
        <v>2</v>
      </c>
      <c r="I88" s="75" t="s">
        <v>3</v>
      </c>
    </row>
    <row r="89" spans="1:9" ht="16.149999999999999" customHeight="1">
      <c r="A89" s="5" t="s">
        <v>92</v>
      </c>
      <c r="B89" s="87">
        <v>117474.588</v>
      </c>
      <c r="C89" s="85">
        <v>31.821413748130144</v>
      </c>
      <c r="D89" s="87">
        <v>70241.749000000011</v>
      </c>
      <c r="E89" s="85">
        <v>31.99532728632899</v>
      </c>
      <c r="F89" s="87">
        <v>47232.839</v>
      </c>
      <c r="G89" s="85">
        <v>31.563626200372852</v>
      </c>
      <c r="H89" s="87">
        <v>23008.909999999996</v>
      </c>
      <c r="I89" s="85">
        <v>32.890463499538349</v>
      </c>
    </row>
    <row r="90" spans="1:9" ht="16.149999999999999" customHeight="1">
      <c r="A90" s="5" t="s">
        <v>23</v>
      </c>
      <c r="B90" s="87">
        <v>37791.926999999996</v>
      </c>
      <c r="C90" s="85">
        <v>34.619848515331682</v>
      </c>
      <c r="D90" s="87">
        <v>25718.673999999999</v>
      </c>
      <c r="E90" s="85">
        <v>34.765953912593048</v>
      </c>
      <c r="F90" s="87">
        <v>12073.253000000001</v>
      </c>
      <c r="G90" s="85">
        <v>34.309665788085766</v>
      </c>
      <c r="H90" s="87">
        <v>13645.420999999998</v>
      </c>
      <c r="I90" s="85">
        <v>35.17226328941581</v>
      </c>
    </row>
    <row r="91" spans="1:9" ht="16.149999999999999" customHeight="1">
      <c r="A91" s="5" t="s">
        <v>20</v>
      </c>
      <c r="B91" s="87">
        <v>25126.48</v>
      </c>
      <c r="C91" s="85">
        <v>29.868422222364632</v>
      </c>
      <c r="D91" s="87">
        <v>13327.838</v>
      </c>
      <c r="E91" s="85">
        <v>40.912393463310949</v>
      </c>
      <c r="F91" s="87">
        <v>11798.642</v>
      </c>
      <c r="G91" s="85">
        <v>19.305943737739394</v>
      </c>
      <c r="H91" s="87">
        <v>1529.1959999999999</v>
      </c>
      <c r="I91" s="86" t="s">
        <v>106</v>
      </c>
    </row>
    <row r="92" spans="1:9" ht="16.149999999999999" customHeight="1">
      <c r="A92" s="5" t="s">
        <v>21</v>
      </c>
      <c r="B92" s="87">
        <v>10979.333000000001</v>
      </c>
      <c r="C92" s="85">
        <v>61.830681512168169</v>
      </c>
      <c r="D92" s="87">
        <v>3069.8760000000002</v>
      </c>
      <c r="E92" s="85">
        <v>34.831383689399196</v>
      </c>
      <c r="F92" s="87">
        <v>7909.4570000000003</v>
      </c>
      <c r="G92" s="85">
        <v>75.468156111269977</v>
      </c>
      <c r="H92" s="87">
        <v>-4839.5810000000001</v>
      </c>
      <c r="I92" s="85">
        <v>116.94325590986212</v>
      </c>
    </row>
    <row r="93" spans="1:9" ht="16.149999999999999" customHeight="1">
      <c r="A93" s="5" t="s">
        <v>24</v>
      </c>
      <c r="B93" s="87">
        <v>20113.116999999998</v>
      </c>
      <c r="C93" s="85">
        <v>25.564700748464375</v>
      </c>
      <c r="D93" s="87">
        <v>13966.601000000001</v>
      </c>
      <c r="E93" s="85">
        <v>32.74688398986163</v>
      </c>
      <c r="F93" s="87">
        <v>6146.5159999999996</v>
      </c>
      <c r="G93" s="85">
        <v>11.817799950262886</v>
      </c>
      <c r="H93" s="87">
        <v>7820.0850000000009</v>
      </c>
      <c r="I93" s="85">
        <v>55.64452053649407</v>
      </c>
    </row>
    <row r="94" spans="1:9" ht="16.149999999999999" customHeight="1">
      <c r="A94" s="5" t="s">
        <v>19</v>
      </c>
      <c r="B94" s="87">
        <v>12985.108</v>
      </c>
      <c r="C94" s="85">
        <v>32.059403761581919</v>
      </c>
      <c r="D94" s="87">
        <v>7023.7439999999997</v>
      </c>
      <c r="E94" s="85">
        <v>32.796380788594213</v>
      </c>
      <c r="F94" s="87">
        <v>5961.3639999999996</v>
      </c>
      <c r="G94" s="85">
        <v>31.201517715855243</v>
      </c>
      <c r="H94" s="87">
        <v>1062.3800000000001</v>
      </c>
      <c r="I94" s="85">
        <v>42.517553438381192</v>
      </c>
    </row>
    <row r="95" spans="1:9" ht="16.149999999999999" customHeight="1">
      <c r="A95" s="5" t="s">
        <v>22</v>
      </c>
      <c r="B95" s="87">
        <v>9070.9239999999991</v>
      </c>
      <c r="C95" s="85">
        <v>16.727329956092074</v>
      </c>
      <c r="D95" s="87">
        <v>6073.1639999999998</v>
      </c>
      <c r="E95" s="85">
        <v>7.565609619113256</v>
      </c>
      <c r="F95" s="87">
        <v>2997.76</v>
      </c>
      <c r="G95" s="85">
        <v>41.069200029364339</v>
      </c>
      <c r="H95" s="87">
        <v>3075.4039999999995</v>
      </c>
      <c r="I95" s="85">
        <v>-12.654910662681807</v>
      </c>
    </row>
    <row r="96" spans="1:9" ht="16.149999999999999" customHeight="1">
      <c r="A96" s="5" t="s">
        <v>27</v>
      </c>
      <c r="B96" s="87">
        <v>975.83100000000002</v>
      </c>
      <c r="C96" s="85">
        <v>23.843965114626275</v>
      </c>
      <c r="D96" s="87">
        <v>856.90899999999999</v>
      </c>
      <c r="E96" s="85">
        <v>27.909274780389161</v>
      </c>
      <c r="F96" s="87">
        <v>118.922</v>
      </c>
      <c r="G96" s="85">
        <v>0.76683867578399845</v>
      </c>
      <c r="H96" s="87">
        <v>737.98699999999997</v>
      </c>
      <c r="I96" s="85">
        <v>33.713160288303712</v>
      </c>
    </row>
    <row r="97" spans="1:9" ht="16.149999999999999" customHeight="1">
      <c r="A97" s="5" t="s">
        <v>26</v>
      </c>
      <c r="B97" s="87">
        <v>234.49100000000001</v>
      </c>
      <c r="C97" s="85">
        <v>-12.935432369212485</v>
      </c>
      <c r="D97" s="87">
        <v>171.98400000000001</v>
      </c>
      <c r="E97" s="85">
        <v>-16.667151205046949</v>
      </c>
      <c r="F97" s="87">
        <v>62.506999999999998</v>
      </c>
      <c r="G97" s="85">
        <v>-0.70057825506767424</v>
      </c>
      <c r="H97" s="87">
        <v>109.477</v>
      </c>
      <c r="I97" s="85">
        <v>-23.674303163824472</v>
      </c>
    </row>
    <row r="98" spans="1:9" ht="16.149999999999999" customHeight="1">
      <c r="A98" s="5" t="s">
        <v>25</v>
      </c>
      <c r="B98" s="87">
        <v>173.11099999999999</v>
      </c>
      <c r="C98" s="85">
        <v>-18.974111744028765</v>
      </c>
      <c r="D98" s="87">
        <v>24.337</v>
      </c>
      <c r="E98" s="85">
        <v>-57.776852478356666</v>
      </c>
      <c r="F98" s="87">
        <v>148.774</v>
      </c>
      <c r="G98" s="85">
        <v>-4.6381642202422917</v>
      </c>
      <c r="H98" s="87">
        <v>-124.437</v>
      </c>
      <c r="I98" s="86">
        <v>26.49764666415917</v>
      </c>
    </row>
    <row r="99" spans="1:9" ht="16.149999999999999" customHeight="1">
      <c r="A99" s="5" t="s">
        <v>28</v>
      </c>
      <c r="B99" s="87">
        <v>24.265999999999998</v>
      </c>
      <c r="C99" s="85">
        <v>31.74439437537324</v>
      </c>
      <c r="D99" s="87">
        <v>8.6219999999999999</v>
      </c>
      <c r="E99" s="85">
        <v>43.580349708576179</v>
      </c>
      <c r="F99" s="87">
        <v>15.644</v>
      </c>
      <c r="G99" s="85">
        <v>26.019010794264542</v>
      </c>
      <c r="H99" s="87">
        <v>-7.0220000000000002</v>
      </c>
      <c r="I99" s="86">
        <v>9.5646746762365389</v>
      </c>
    </row>
    <row r="100" spans="1:9">
      <c r="A100" s="10" t="s">
        <v>18</v>
      </c>
      <c r="B100" s="11"/>
      <c r="C100" s="11"/>
      <c r="D100" s="11"/>
      <c r="E100" s="11"/>
      <c r="F100" s="11"/>
      <c r="G100" s="11"/>
      <c r="H100" s="35"/>
      <c r="I100" s="30" t="s">
        <v>139</v>
      </c>
    </row>
    <row r="101" spans="1:9">
      <c r="A101" s="10"/>
      <c r="B101" s="11"/>
      <c r="C101" s="11"/>
      <c r="D101" s="11"/>
      <c r="E101" s="11"/>
      <c r="F101" s="11"/>
      <c r="G101" s="11"/>
      <c r="H101" s="35"/>
      <c r="I101" s="30"/>
    </row>
    <row r="102" spans="1:9">
      <c r="A102" s="95" t="s">
        <v>114</v>
      </c>
      <c r="B102" s="95"/>
      <c r="C102" s="95"/>
      <c r="D102" s="95"/>
      <c r="E102" s="95"/>
      <c r="F102" s="95"/>
      <c r="G102" s="95"/>
      <c r="H102" s="95"/>
      <c r="I102" s="95"/>
    </row>
    <row r="103" spans="1:9">
      <c r="A103" s="96" t="s">
        <v>111</v>
      </c>
      <c r="B103" s="96"/>
      <c r="C103" s="96"/>
      <c r="D103" s="96"/>
      <c r="E103" s="96"/>
      <c r="F103" s="96"/>
      <c r="G103" s="96"/>
      <c r="H103" s="96"/>
      <c r="I103" s="96"/>
    </row>
    <row r="104" spans="1:9" ht="17.25">
      <c r="A104" s="97" t="s">
        <v>4</v>
      </c>
      <c r="B104" s="98" t="s">
        <v>0</v>
      </c>
      <c r="C104" s="98"/>
      <c r="D104" s="99" t="s">
        <v>15</v>
      </c>
      <c r="E104" s="99"/>
      <c r="F104" s="98" t="s">
        <v>16</v>
      </c>
      <c r="G104" s="98"/>
      <c r="H104" s="99" t="s">
        <v>1</v>
      </c>
      <c r="I104" s="99"/>
    </row>
    <row r="105" spans="1:9" ht="17.25">
      <c r="A105" s="97"/>
      <c r="B105" s="51" t="s">
        <v>2</v>
      </c>
      <c r="C105" s="51" t="s">
        <v>3</v>
      </c>
      <c r="D105" s="52" t="s">
        <v>2</v>
      </c>
      <c r="E105" s="52" t="s">
        <v>3</v>
      </c>
      <c r="F105" s="51" t="s">
        <v>2</v>
      </c>
      <c r="G105" s="51" t="s">
        <v>3</v>
      </c>
      <c r="H105" s="34" t="s">
        <v>2</v>
      </c>
      <c r="I105" s="52" t="s">
        <v>3</v>
      </c>
    </row>
    <row r="106" spans="1:9" ht="16.149999999999999" customHeight="1">
      <c r="A106" s="5" t="s">
        <v>92</v>
      </c>
      <c r="B106" s="87">
        <v>89116.468000000008</v>
      </c>
      <c r="C106" s="85">
        <v>0.24338443087674744</v>
      </c>
      <c r="D106" s="87">
        <v>53215.329999999994</v>
      </c>
      <c r="E106" s="85">
        <v>-1.3338582145464351</v>
      </c>
      <c r="F106" s="87">
        <v>35901.137999999992</v>
      </c>
      <c r="G106" s="85">
        <v>2.6763119471741925</v>
      </c>
      <c r="H106" s="87">
        <v>17314.192000000006</v>
      </c>
      <c r="I106" s="85">
        <v>-8.7256114285611304</v>
      </c>
    </row>
    <row r="107" spans="1:9" ht="16.149999999999999" customHeight="1">
      <c r="A107" s="5" t="s">
        <v>23</v>
      </c>
      <c r="B107" s="87">
        <v>28073.072</v>
      </c>
      <c r="C107" s="85">
        <v>7.5335251845298767</v>
      </c>
      <c r="D107" s="87">
        <v>19083.955000000002</v>
      </c>
      <c r="E107" s="85">
        <v>4.9492740313176853</v>
      </c>
      <c r="F107" s="87">
        <v>8989.1170000000002</v>
      </c>
      <c r="G107" s="85">
        <v>13.465084411673089</v>
      </c>
      <c r="H107" s="87">
        <v>10094.838000000002</v>
      </c>
      <c r="I107" s="85">
        <v>-1.625260582738608</v>
      </c>
    </row>
    <row r="108" spans="1:9" ht="16.149999999999999" customHeight="1">
      <c r="A108" s="5" t="s">
        <v>20</v>
      </c>
      <c r="B108" s="87">
        <v>19347.644</v>
      </c>
      <c r="C108" s="85">
        <v>-2.1135821067540195</v>
      </c>
      <c r="D108" s="87">
        <v>9458.2440000000006</v>
      </c>
      <c r="E108" s="85">
        <v>0.62132972476127701</v>
      </c>
      <c r="F108" s="87">
        <v>9889.4</v>
      </c>
      <c r="G108" s="85">
        <v>-4.59369207381134</v>
      </c>
      <c r="H108" s="87">
        <v>-431.15599999999904</v>
      </c>
      <c r="I108" s="86">
        <v>-55.35402527849638</v>
      </c>
    </row>
    <row r="109" spans="1:9" ht="16.149999999999999" customHeight="1">
      <c r="A109" s="5" t="s">
        <v>21</v>
      </c>
      <c r="B109" s="87">
        <v>6784.4570000000003</v>
      </c>
      <c r="C109" s="85">
        <v>-10.762531732147773</v>
      </c>
      <c r="D109" s="87">
        <v>2276.826</v>
      </c>
      <c r="E109" s="85">
        <v>-22.069315348692008</v>
      </c>
      <c r="F109" s="87">
        <v>4507.6310000000003</v>
      </c>
      <c r="G109" s="85">
        <v>-3.7056492752979064</v>
      </c>
      <c r="H109" s="87">
        <v>-2230.8050000000003</v>
      </c>
      <c r="I109" s="85">
        <v>26.786879394734431</v>
      </c>
    </row>
    <row r="110" spans="1:9" ht="16.149999999999999" customHeight="1">
      <c r="A110" s="5" t="s">
        <v>24</v>
      </c>
      <c r="B110" s="87">
        <v>16018.130000000001</v>
      </c>
      <c r="C110" s="85">
        <v>-0.22051224870791586</v>
      </c>
      <c r="D110" s="87">
        <v>10521.227000000001</v>
      </c>
      <c r="E110" s="85">
        <v>-2.3257590780032755</v>
      </c>
      <c r="F110" s="87">
        <v>5496.9030000000002</v>
      </c>
      <c r="G110" s="85">
        <v>4.0729655809085497</v>
      </c>
      <c r="H110" s="87">
        <v>5024.3240000000005</v>
      </c>
      <c r="I110" s="85">
        <v>-8.4818252326878003</v>
      </c>
    </row>
    <row r="111" spans="1:9" ht="16.149999999999999" customHeight="1">
      <c r="A111" s="5" t="s">
        <v>19</v>
      </c>
      <c r="B111" s="87">
        <v>9832.7780000000002</v>
      </c>
      <c r="C111" s="85">
        <v>0.6311464370263753</v>
      </c>
      <c r="D111" s="87">
        <v>5289.1080000000002</v>
      </c>
      <c r="E111" s="85">
        <v>-4.1430593488965499</v>
      </c>
      <c r="F111" s="87">
        <v>4543.67</v>
      </c>
      <c r="G111" s="85">
        <v>6.8244730448455471</v>
      </c>
      <c r="H111" s="87">
        <v>745.4380000000001</v>
      </c>
      <c r="I111" s="85">
        <v>-41.040028094331134</v>
      </c>
    </row>
    <row r="112" spans="1:9" ht="16.149999999999999" customHeight="1">
      <c r="A112" s="5" t="s">
        <v>22</v>
      </c>
      <c r="B112" s="87">
        <v>7771.0370000000003</v>
      </c>
      <c r="C112" s="85">
        <v>-6.0421921868729633</v>
      </c>
      <c r="D112" s="87">
        <v>5646.009</v>
      </c>
      <c r="E112" s="85">
        <v>-8.2928711058845259</v>
      </c>
      <c r="F112" s="87">
        <v>2125.0279999999998</v>
      </c>
      <c r="G112" s="85">
        <v>0.51177556796679902</v>
      </c>
      <c r="H112" s="87">
        <v>3520.9810000000002</v>
      </c>
      <c r="I112" s="85">
        <v>-12.897821741127746</v>
      </c>
    </row>
    <row r="113" spans="1:9" ht="16.149999999999999" customHeight="1">
      <c r="A113" s="5" t="s">
        <v>27</v>
      </c>
      <c r="B113" s="87">
        <v>787.952</v>
      </c>
      <c r="C113" s="85">
        <v>-4.6258090051793266</v>
      </c>
      <c r="D113" s="87">
        <v>669.93499999999995</v>
      </c>
      <c r="E113" s="85">
        <v>-6.8488065061993346</v>
      </c>
      <c r="F113" s="87">
        <v>118.017</v>
      </c>
      <c r="G113" s="85">
        <v>10.318944081960769</v>
      </c>
      <c r="H113" s="87">
        <v>551.91799999999989</v>
      </c>
      <c r="I113" s="85">
        <v>-9.8486964504184265</v>
      </c>
    </row>
    <row r="114" spans="1:9" ht="16.149999999999999" customHeight="1">
      <c r="A114" s="5" t="s">
        <v>26</v>
      </c>
      <c r="B114" s="87">
        <v>269.33</v>
      </c>
      <c r="C114" s="85">
        <v>-13.832874231764713</v>
      </c>
      <c r="D114" s="87">
        <v>206.38200000000001</v>
      </c>
      <c r="E114" s="85">
        <v>-14.757632831086431</v>
      </c>
      <c r="F114" s="87">
        <v>62.948</v>
      </c>
      <c r="G114" s="85">
        <v>-10.655028032077208</v>
      </c>
      <c r="H114" s="87">
        <v>143.434</v>
      </c>
      <c r="I114" s="85">
        <v>-16.441508356781252</v>
      </c>
    </row>
    <row r="115" spans="1:9" ht="16.149999999999999" customHeight="1">
      <c r="A115" s="5" t="s">
        <v>25</v>
      </c>
      <c r="B115" s="87">
        <v>213.649</v>
      </c>
      <c r="C115" s="85">
        <v>26.937793357495089</v>
      </c>
      <c r="D115" s="87">
        <v>57.639000000000003</v>
      </c>
      <c r="E115" s="85">
        <v>385.29931800959838</v>
      </c>
      <c r="F115" s="87">
        <v>156.01</v>
      </c>
      <c r="G115" s="85">
        <v>-0.27040330365076803</v>
      </c>
      <c r="H115" s="87">
        <v>-98.370999999999981</v>
      </c>
      <c r="I115" s="86">
        <v>-31.949555881457712</v>
      </c>
    </row>
    <row r="116" spans="1:9" ht="16.149999999999999" customHeight="1">
      <c r="A116" s="5" t="s">
        <v>28</v>
      </c>
      <c r="B116" s="87">
        <v>18.419</v>
      </c>
      <c r="C116" s="85">
        <v>-20.59406794274874</v>
      </c>
      <c r="D116" s="87">
        <v>6.0049999999999999</v>
      </c>
      <c r="E116" s="85">
        <v>-40.615110759493675</v>
      </c>
      <c r="F116" s="87">
        <v>12.414</v>
      </c>
      <c r="G116" s="85">
        <v>-5.1207581779272431</v>
      </c>
      <c r="H116" s="87">
        <v>-6.4089999999999998</v>
      </c>
      <c r="I116" s="86">
        <v>115.64602960969049</v>
      </c>
    </row>
    <row r="117" spans="1:9">
      <c r="A117" s="10" t="s">
        <v>18</v>
      </c>
      <c r="B117" s="11"/>
      <c r="C117" s="11"/>
      <c r="D117" s="11"/>
      <c r="E117" s="11"/>
      <c r="F117" s="11"/>
      <c r="G117" s="11"/>
      <c r="H117" s="35"/>
      <c r="I117" s="30" t="s">
        <v>135</v>
      </c>
    </row>
    <row r="118" spans="1:9">
      <c r="A118" s="10"/>
      <c r="B118" s="11"/>
      <c r="C118" s="11"/>
      <c r="D118" s="11"/>
      <c r="E118" s="11"/>
      <c r="F118" s="11"/>
      <c r="G118" s="11"/>
      <c r="H118" s="35"/>
      <c r="I118" s="30"/>
    </row>
    <row r="119" spans="1:9">
      <c r="A119" s="95" t="s">
        <v>110</v>
      </c>
      <c r="B119" s="95"/>
      <c r="C119" s="95"/>
      <c r="D119" s="95"/>
      <c r="E119" s="95"/>
      <c r="F119" s="95"/>
      <c r="G119" s="95"/>
      <c r="H119" s="95"/>
      <c r="I119" s="95"/>
    </row>
    <row r="120" spans="1:9">
      <c r="A120" s="96" t="s">
        <v>111</v>
      </c>
      <c r="B120" s="96"/>
      <c r="C120" s="96"/>
      <c r="D120" s="96"/>
      <c r="E120" s="96"/>
      <c r="F120" s="96"/>
      <c r="G120" s="96"/>
      <c r="H120" s="96"/>
      <c r="I120" s="96"/>
    </row>
    <row r="121" spans="1:9" ht="17.25">
      <c r="A121" s="97" t="s">
        <v>4</v>
      </c>
      <c r="B121" s="98" t="s">
        <v>0</v>
      </c>
      <c r="C121" s="98"/>
      <c r="D121" s="99" t="s">
        <v>15</v>
      </c>
      <c r="E121" s="99"/>
      <c r="F121" s="98" t="s">
        <v>16</v>
      </c>
      <c r="G121" s="98"/>
      <c r="H121" s="99" t="s">
        <v>1</v>
      </c>
      <c r="I121" s="99"/>
    </row>
    <row r="122" spans="1:9" ht="17.25">
      <c r="A122" s="97"/>
      <c r="B122" s="61" t="s">
        <v>2</v>
      </c>
      <c r="C122" s="61" t="s">
        <v>3</v>
      </c>
      <c r="D122" s="62" t="s">
        <v>2</v>
      </c>
      <c r="E122" s="62" t="s">
        <v>3</v>
      </c>
      <c r="F122" s="61" t="s">
        <v>2</v>
      </c>
      <c r="G122" s="61" t="s">
        <v>3</v>
      </c>
      <c r="H122" s="34" t="s">
        <v>2</v>
      </c>
      <c r="I122" s="62" t="s">
        <v>3</v>
      </c>
    </row>
    <row r="123" spans="1:9" ht="16.149999999999999" customHeight="1">
      <c r="A123" s="5" t="s">
        <v>92</v>
      </c>
      <c r="B123" s="87">
        <v>88900.098999999987</v>
      </c>
      <c r="C123" s="85">
        <v>-4.0726167971509852</v>
      </c>
      <c r="D123" s="87">
        <v>53934.743000000002</v>
      </c>
      <c r="E123" s="85">
        <v>-7.2102016792048529</v>
      </c>
      <c r="F123" s="87">
        <v>34965.356</v>
      </c>
      <c r="G123" s="85">
        <v>1.2061543598553826</v>
      </c>
      <c r="H123" s="87">
        <v>18969.386999999995</v>
      </c>
      <c r="I123" s="85">
        <v>-19.543099465374848</v>
      </c>
    </row>
    <row r="124" spans="1:9" ht="16.149999999999999" customHeight="1">
      <c r="A124" s="5" t="s">
        <v>23</v>
      </c>
      <c r="B124" s="87">
        <v>26106.343999999997</v>
      </c>
      <c r="C124" s="85">
        <v>1.421545683460157</v>
      </c>
      <c r="D124" s="87">
        <v>18183.98</v>
      </c>
      <c r="E124" s="85">
        <v>4.9636598139282784</v>
      </c>
      <c r="F124" s="87">
        <v>7922.3639999999996</v>
      </c>
      <c r="G124" s="85">
        <v>-5.8694732639763654</v>
      </c>
      <c r="H124" s="87">
        <v>10261.616</v>
      </c>
      <c r="I124" s="85">
        <v>15.199234101865899</v>
      </c>
    </row>
    <row r="125" spans="1:9" ht="16.149999999999999" customHeight="1">
      <c r="A125" s="5" t="s">
        <v>20</v>
      </c>
      <c r="B125" s="87">
        <v>19765.402000000002</v>
      </c>
      <c r="C125" s="85">
        <v>-0.70727734292149735</v>
      </c>
      <c r="D125" s="87">
        <v>9399.84</v>
      </c>
      <c r="E125" s="85">
        <v>-11.33627469244246</v>
      </c>
      <c r="F125" s="87">
        <v>10365.562</v>
      </c>
      <c r="G125" s="85">
        <v>11.403523384712312</v>
      </c>
      <c r="H125" s="87">
        <v>-965.72199999999975</v>
      </c>
      <c r="I125" s="86" t="s">
        <v>106</v>
      </c>
    </row>
    <row r="126" spans="1:9" ht="16.149999999999999" customHeight="1">
      <c r="A126" s="5" t="s">
        <v>21</v>
      </c>
      <c r="B126" s="87">
        <v>7602.6999999999989</v>
      </c>
      <c r="C126" s="85">
        <v>-13.761763226941426</v>
      </c>
      <c r="D126" s="87">
        <v>2921.6039999999998</v>
      </c>
      <c r="E126" s="85">
        <v>-12.242112434232755</v>
      </c>
      <c r="F126" s="87">
        <v>4681.0959999999995</v>
      </c>
      <c r="G126" s="85">
        <v>-14.683830885350801</v>
      </c>
      <c r="H126" s="87">
        <v>-1759.4919999999997</v>
      </c>
      <c r="I126" s="85">
        <v>-18.451389716068643</v>
      </c>
    </row>
    <row r="127" spans="1:9" ht="16.149999999999999" customHeight="1">
      <c r="A127" s="5" t="s">
        <v>24</v>
      </c>
      <c r="B127" s="87">
        <v>16053.53</v>
      </c>
      <c r="C127" s="85">
        <v>10.956627709986243</v>
      </c>
      <c r="D127" s="87">
        <v>10771.752</v>
      </c>
      <c r="E127" s="85">
        <v>1.0677211914433826E-2</v>
      </c>
      <c r="F127" s="87">
        <v>5281.7780000000002</v>
      </c>
      <c r="G127" s="85">
        <v>42.839896573293991</v>
      </c>
      <c r="H127" s="87">
        <v>5489.9740000000002</v>
      </c>
      <c r="I127" s="85">
        <v>-22.38027595709886</v>
      </c>
    </row>
    <row r="128" spans="1:9" ht="16.149999999999999" customHeight="1">
      <c r="A128" s="5" t="s">
        <v>19</v>
      </c>
      <c r="B128" s="87">
        <v>9771.1080000000002</v>
      </c>
      <c r="C128" s="85">
        <v>-9.0984124633248555</v>
      </c>
      <c r="D128" s="87">
        <v>5517.71</v>
      </c>
      <c r="E128" s="85">
        <v>-10.538684972773504</v>
      </c>
      <c r="F128" s="87">
        <v>4253.3980000000001</v>
      </c>
      <c r="G128" s="85">
        <v>-7.159447513980977</v>
      </c>
      <c r="H128" s="87">
        <v>1264.3119999999999</v>
      </c>
      <c r="I128" s="85">
        <v>-20.298253046074411</v>
      </c>
    </row>
    <row r="129" spans="1:9" ht="16.149999999999999" customHeight="1">
      <c r="A129" s="5" t="s">
        <v>22</v>
      </c>
      <c r="B129" s="87">
        <v>8270.7729999999992</v>
      </c>
      <c r="C129" s="85">
        <v>-27.675690328730063</v>
      </c>
      <c r="D129" s="87">
        <v>6156.5649999999996</v>
      </c>
      <c r="E129" s="85">
        <v>-31.152593942476326</v>
      </c>
      <c r="F129" s="87">
        <v>2114.2080000000001</v>
      </c>
      <c r="G129" s="85">
        <v>-15.205822228086729</v>
      </c>
      <c r="H129" s="87">
        <v>4042.3569999999995</v>
      </c>
      <c r="I129" s="85">
        <v>-37.318012285018774</v>
      </c>
    </row>
    <row r="130" spans="1:9" ht="16.149999999999999" customHeight="1">
      <c r="A130" s="5" t="s">
        <v>27</v>
      </c>
      <c r="B130" s="87">
        <v>826.16899999999998</v>
      </c>
      <c r="C130" s="85">
        <v>3.9889084405106301</v>
      </c>
      <c r="D130" s="87">
        <v>719.19100000000003</v>
      </c>
      <c r="E130" s="85">
        <v>2.7026911240744633</v>
      </c>
      <c r="F130" s="87">
        <v>106.97799999999999</v>
      </c>
      <c r="G130" s="85">
        <v>13.549085582669051</v>
      </c>
      <c r="H130" s="87">
        <v>612.21300000000008</v>
      </c>
      <c r="I130" s="85">
        <v>1.0165794354279889</v>
      </c>
    </row>
    <row r="131" spans="1:9" ht="16.149999999999999" customHeight="1">
      <c r="A131" s="5" t="s">
        <v>26</v>
      </c>
      <c r="B131" s="87">
        <v>312.56700000000001</v>
      </c>
      <c r="C131" s="85">
        <v>-8.7257043405130084</v>
      </c>
      <c r="D131" s="87">
        <v>242.11199999999999</v>
      </c>
      <c r="E131" s="85">
        <v>-10.714470103184027</v>
      </c>
      <c r="F131" s="87">
        <v>70.454999999999998</v>
      </c>
      <c r="G131" s="85">
        <v>-1.1601806907774681</v>
      </c>
      <c r="H131" s="87">
        <v>171.65699999999998</v>
      </c>
      <c r="I131" s="85">
        <v>-14.121690580536727</v>
      </c>
    </row>
    <row r="132" spans="1:9" ht="16.149999999999999" customHeight="1">
      <c r="A132" s="5" t="s">
        <v>25</v>
      </c>
      <c r="B132" s="87">
        <v>168.31</v>
      </c>
      <c r="C132" s="85">
        <v>-58.055882294304119</v>
      </c>
      <c r="D132" s="87">
        <v>11.877000000000001</v>
      </c>
      <c r="E132" s="85">
        <v>-7.3267790262172339</v>
      </c>
      <c r="F132" s="87">
        <v>156.43299999999999</v>
      </c>
      <c r="G132" s="85">
        <v>-59.729544658854536</v>
      </c>
      <c r="H132" s="87">
        <v>-144.55599999999998</v>
      </c>
      <c r="I132" s="86">
        <v>-61.517410286444488</v>
      </c>
    </row>
    <row r="133" spans="1:9" ht="16.149999999999999" customHeight="1">
      <c r="A133" s="5" t="s">
        <v>28</v>
      </c>
      <c r="B133" s="87">
        <v>23.195999999999998</v>
      </c>
      <c r="C133" s="85">
        <v>12.897887666699104</v>
      </c>
      <c r="D133" s="87">
        <v>10.112</v>
      </c>
      <c r="E133" s="85">
        <v>70.637867026662178</v>
      </c>
      <c r="F133" s="87">
        <v>13.084</v>
      </c>
      <c r="G133" s="85">
        <v>-10.506155950752394</v>
      </c>
      <c r="H133" s="87">
        <v>-2.9719999999999995</v>
      </c>
      <c r="I133" s="86">
        <v>-65.815504945939722</v>
      </c>
    </row>
    <row r="134" spans="1:9">
      <c r="A134" s="10"/>
      <c r="B134" s="11"/>
      <c r="C134" s="11"/>
      <c r="D134" s="11"/>
      <c r="E134" s="11"/>
      <c r="F134" s="11"/>
      <c r="G134" s="11"/>
      <c r="H134" s="35"/>
      <c r="I134" s="30" t="s">
        <v>113</v>
      </c>
    </row>
    <row r="135" spans="1:9">
      <c r="A135" s="10"/>
      <c r="B135" s="11"/>
      <c r="C135" s="11"/>
      <c r="D135" s="11"/>
      <c r="E135" s="11"/>
      <c r="F135" s="11"/>
      <c r="G135" s="11"/>
      <c r="H135" s="35"/>
      <c r="I135" s="30"/>
    </row>
    <row r="136" spans="1:9">
      <c r="A136" s="95" t="s">
        <v>104</v>
      </c>
      <c r="B136" s="95"/>
      <c r="C136" s="95"/>
      <c r="D136" s="95"/>
      <c r="E136" s="95"/>
      <c r="F136" s="95"/>
      <c r="G136" s="95"/>
      <c r="H136" s="95"/>
      <c r="I136" s="95"/>
    </row>
    <row r="137" spans="1:9">
      <c r="A137" s="96" t="s">
        <v>111</v>
      </c>
      <c r="B137" s="96"/>
      <c r="C137" s="96"/>
      <c r="D137" s="96"/>
      <c r="E137" s="96"/>
      <c r="F137" s="96"/>
      <c r="G137" s="96"/>
      <c r="H137" s="96"/>
      <c r="I137" s="96"/>
    </row>
    <row r="138" spans="1:9" ht="17.25">
      <c r="A138" s="97" t="s">
        <v>4</v>
      </c>
      <c r="B138" s="98" t="s">
        <v>0</v>
      </c>
      <c r="C138" s="98"/>
      <c r="D138" s="99" t="s">
        <v>15</v>
      </c>
      <c r="E138" s="99"/>
      <c r="F138" s="98" t="s">
        <v>16</v>
      </c>
      <c r="G138" s="98"/>
      <c r="H138" s="99" t="s">
        <v>1</v>
      </c>
      <c r="I138" s="99"/>
    </row>
    <row r="139" spans="1:9" ht="17.25">
      <c r="A139" s="97"/>
      <c r="B139" s="8" t="s">
        <v>2</v>
      </c>
      <c r="C139" s="8" t="s">
        <v>3</v>
      </c>
      <c r="D139" s="9" t="s">
        <v>2</v>
      </c>
      <c r="E139" s="9" t="s">
        <v>3</v>
      </c>
      <c r="F139" s="8" t="s">
        <v>2</v>
      </c>
      <c r="G139" s="8" t="s">
        <v>3</v>
      </c>
      <c r="H139" s="34" t="s">
        <v>2</v>
      </c>
      <c r="I139" s="9" t="s">
        <v>3</v>
      </c>
    </row>
    <row r="140" spans="1:9" ht="16.149999999999999" customHeight="1">
      <c r="A140" s="5" t="s">
        <v>92</v>
      </c>
      <c r="B140" s="87">
        <v>92674.371000000014</v>
      </c>
      <c r="C140" s="85">
        <v>3.5258062514372579</v>
      </c>
      <c r="D140" s="87">
        <v>58125.724999999999</v>
      </c>
      <c r="E140" s="85">
        <v>-0.67084154372930582</v>
      </c>
      <c r="F140" s="87">
        <v>34548.646000000001</v>
      </c>
      <c r="G140" s="85">
        <v>11.44780240030232</v>
      </c>
      <c r="H140" s="87">
        <v>23577.079000000002</v>
      </c>
      <c r="I140" s="85">
        <v>-14.322633419148511</v>
      </c>
    </row>
    <row r="141" spans="1:9" ht="16.149999999999999" customHeight="1">
      <c r="A141" s="5" t="s">
        <v>23</v>
      </c>
      <c r="B141" s="87">
        <v>25740.432000000001</v>
      </c>
      <c r="C141" s="85">
        <v>-2.2430699323263026</v>
      </c>
      <c r="D141" s="87">
        <v>17324.072</v>
      </c>
      <c r="E141" s="85">
        <v>-1.6773410403508882</v>
      </c>
      <c r="F141" s="87">
        <v>8416.36</v>
      </c>
      <c r="G141" s="85">
        <v>-3.3873033434300037</v>
      </c>
      <c r="H141" s="87">
        <v>8907.7119999999995</v>
      </c>
      <c r="I141" s="85">
        <v>-5.1413477740402946E-3</v>
      </c>
    </row>
    <row r="142" spans="1:9" ht="16.149999999999999" customHeight="1">
      <c r="A142" s="5" t="s">
        <v>20</v>
      </c>
      <c r="B142" s="87">
        <v>19906.194</v>
      </c>
      <c r="C142" s="85">
        <v>13.445296545485919</v>
      </c>
      <c r="D142" s="87">
        <v>10601.674999999999</v>
      </c>
      <c r="E142" s="85">
        <v>2.2490957689257796</v>
      </c>
      <c r="F142" s="87">
        <v>9304.5190000000002</v>
      </c>
      <c r="G142" s="85">
        <v>29.616913116377354</v>
      </c>
      <c r="H142" s="87">
        <v>1297.155999999999</v>
      </c>
      <c r="I142" s="86">
        <v>-59.336828001988742</v>
      </c>
    </row>
    <row r="143" spans="1:9" ht="16.149999999999999" customHeight="1">
      <c r="A143" s="5" t="s">
        <v>21</v>
      </c>
      <c r="B143" s="87">
        <v>8815.9269999999997</v>
      </c>
      <c r="C143" s="85">
        <v>9.1924829468936977</v>
      </c>
      <c r="D143" s="87">
        <v>3329.1640000000002</v>
      </c>
      <c r="E143" s="85">
        <v>4.2591964514160141</v>
      </c>
      <c r="F143" s="87">
        <v>5486.7629999999999</v>
      </c>
      <c r="G143" s="85">
        <v>12.420122329522588</v>
      </c>
      <c r="H143" s="87">
        <v>-2157.5989999999997</v>
      </c>
      <c r="I143" s="85">
        <v>27.863249787990839</v>
      </c>
    </row>
    <row r="144" spans="1:9" ht="16.149999999999999" customHeight="1">
      <c r="A144" s="5" t="s">
        <v>24</v>
      </c>
      <c r="B144" s="87">
        <v>14468.293000000001</v>
      </c>
      <c r="C144" s="85">
        <v>6.5670190446756482</v>
      </c>
      <c r="D144" s="87">
        <v>10770.602000000001</v>
      </c>
      <c r="E144" s="85">
        <v>3.0020502669727112</v>
      </c>
      <c r="F144" s="87">
        <v>3697.6909999999998</v>
      </c>
      <c r="G144" s="85">
        <v>18.514939482779113</v>
      </c>
      <c r="H144" s="87">
        <v>7072.911000000001</v>
      </c>
      <c r="I144" s="85">
        <v>-3.5950253153135048</v>
      </c>
    </row>
    <row r="145" spans="1:9" ht="16.149999999999999" customHeight="1">
      <c r="A145" s="5" t="s">
        <v>19</v>
      </c>
      <c r="B145" s="87">
        <v>10749.106</v>
      </c>
      <c r="C145" s="85">
        <v>9.5252045441984734E-2</v>
      </c>
      <c r="D145" s="87">
        <v>6167.7049999999999</v>
      </c>
      <c r="E145" s="85">
        <v>-3.3497767755705232</v>
      </c>
      <c r="F145" s="87">
        <v>4581.4009999999998</v>
      </c>
      <c r="G145" s="85">
        <v>5.1405342672832699</v>
      </c>
      <c r="H145" s="87">
        <v>1586.3040000000001</v>
      </c>
      <c r="I145" s="85">
        <v>-21.627735895572421</v>
      </c>
    </row>
    <row r="146" spans="1:9" ht="16.149999999999999" customHeight="1">
      <c r="A146" s="5" t="s">
        <v>22</v>
      </c>
      <c r="B146" s="87">
        <v>11435.675000000001</v>
      </c>
      <c r="C146" s="85">
        <v>-4.4722635905348866</v>
      </c>
      <c r="D146" s="87">
        <v>8942.3340000000007</v>
      </c>
      <c r="E146" s="85">
        <v>-6.7807147740272411</v>
      </c>
      <c r="F146" s="87">
        <v>2493.3409999999999</v>
      </c>
      <c r="G146" s="85">
        <v>4.838961962915711</v>
      </c>
      <c r="H146" s="87">
        <v>6448.9930000000004</v>
      </c>
      <c r="I146" s="85">
        <v>-10.611118996426095</v>
      </c>
    </row>
    <row r="147" spans="1:9" ht="16.149999999999999" customHeight="1">
      <c r="A147" s="5" t="s">
        <v>27</v>
      </c>
      <c r="B147" s="87">
        <v>794.47799999999995</v>
      </c>
      <c r="C147" s="85">
        <v>9.295085643221789</v>
      </c>
      <c r="D147" s="87">
        <v>700.26499999999999</v>
      </c>
      <c r="E147" s="85">
        <v>7.8324486719299813</v>
      </c>
      <c r="F147" s="87">
        <v>94.212999999999994</v>
      </c>
      <c r="G147" s="85">
        <v>21.549477486775892</v>
      </c>
      <c r="H147" s="87">
        <v>606.05200000000002</v>
      </c>
      <c r="I147" s="85">
        <v>5.9733410737360826</v>
      </c>
    </row>
    <row r="148" spans="1:9" ht="16.149999999999999" customHeight="1">
      <c r="A148" s="5" t="s">
        <v>26</v>
      </c>
      <c r="B148" s="87">
        <v>342.44799999999998</v>
      </c>
      <c r="C148" s="85">
        <v>16.024678893176691</v>
      </c>
      <c r="D148" s="87">
        <v>271.166</v>
      </c>
      <c r="E148" s="85">
        <v>13.923806002756024</v>
      </c>
      <c r="F148" s="87">
        <v>71.281999999999996</v>
      </c>
      <c r="G148" s="85">
        <v>24.778125929945549</v>
      </c>
      <c r="H148" s="87">
        <v>199.88400000000001</v>
      </c>
      <c r="I148" s="85">
        <v>10.496028126502942</v>
      </c>
    </row>
    <row r="149" spans="1:9" ht="16.149999999999999" customHeight="1">
      <c r="A149" s="5" t="s">
        <v>25</v>
      </c>
      <c r="B149" s="87">
        <v>401.27199999999999</v>
      </c>
      <c r="C149" s="85">
        <v>70.48199681359533</v>
      </c>
      <c r="D149" s="87">
        <v>12.816000000000001</v>
      </c>
      <c r="E149" s="85">
        <v>7.498741821841981</v>
      </c>
      <c r="F149" s="87">
        <v>388.45600000000002</v>
      </c>
      <c r="G149" s="85">
        <v>73.842374011537103</v>
      </c>
      <c r="H149" s="87">
        <v>-375.64000000000004</v>
      </c>
      <c r="I149" s="86">
        <v>77.581536512378818</v>
      </c>
    </row>
    <row r="150" spans="1:9" ht="16.149999999999999" customHeight="1">
      <c r="A150" s="5" t="s">
        <v>28</v>
      </c>
      <c r="B150" s="87">
        <v>20.545999999999999</v>
      </c>
      <c r="C150" s="85">
        <v>-7.873733297462115</v>
      </c>
      <c r="D150" s="87">
        <v>5.9260000000000002</v>
      </c>
      <c r="E150" s="85">
        <v>-12.077151335311576</v>
      </c>
      <c r="F150" s="87">
        <v>14.62</v>
      </c>
      <c r="G150" s="85">
        <v>-6.0532065287238197</v>
      </c>
      <c r="H150" s="87">
        <v>-8.6939999999999991</v>
      </c>
      <c r="I150" s="86">
        <v>-1.450918159147585</v>
      </c>
    </row>
    <row r="151" spans="1:9">
      <c r="A151" s="10"/>
      <c r="B151" s="11"/>
      <c r="C151" s="11"/>
      <c r="D151" s="11"/>
      <c r="E151" s="11"/>
      <c r="F151" s="11"/>
      <c r="G151" s="11"/>
      <c r="H151" s="35"/>
      <c r="I151" s="30" t="s">
        <v>107</v>
      </c>
    </row>
    <row r="152" spans="1:9">
      <c r="A152" s="10"/>
      <c r="B152" s="11"/>
      <c r="C152" s="11"/>
      <c r="D152" s="11"/>
      <c r="E152" s="11"/>
      <c r="F152" s="11"/>
      <c r="G152" s="11"/>
      <c r="H152" s="35"/>
      <c r="I152" s="30"/>
    </row>
    <row r="153" spans="1:9">
      <c r="A153" s="95" t="s">
        <v>102</v>
      </c>
      <c r="B153" s="95"/>
      <c r="C153" s="95"/>
      <c r="D153" s="95"/>
      <c r="E153" s="95"/>
      <c r="F153" s="95"/>
      <c r="G153" s="95"/>
      <c r="H153" s="95"/>
      <c r="I153" s="95"/>
    </row>
    <row r="154" spans="1:9">
      <c r="A154" s="96" t="s">
        <v>111</v>
      </c>
      <c r="B154" s="96"/>
      <c r="C154" s="96"/>
      <c r="D154" s="96"/>
      <c r="E154" s="96"/>
      <c r="F154" s="96"/>
      <c r="G154" s="96"/>
      <c r="H154" s="96"/>
      <c r="I154" s="96"/>
    </row>
    <row r="155" spans="1:9" ht="17.25">
      <c r="A155" s="97" t="s">
        <v>4</v>
      </c>
      <c r="B155" s="98" t="s">
        <v>0</v>
      </c>
      <c r="C155" s="98"/>
      <c r="D155" s="99" t="s">
        <v>15</v>
      </c>
      <c r="E155" s="99"/>
      <c r="F155" s="98" t="s">
        <v>16</v>
      </c>
      <c r="G155" s="98"/>
      <c r="H155" s="99" t="s">
        <v>1</v>
      </c>
      <c r="I155" s="99"/>
    </row>
    <row r="156" spans="1:9" ht="17.25">
      <c r="A156" s="97"/>
      <c r="B156" s="43" t="s">
        <v>2</v>
      </c>
      <c r="C156" s="43" t="s">
        <v>3</v>
      </c>
      <c r="D156" s="44" t="s">
        <v>2</v>
      </c>
      <c r="E156" s="44" t="s">
        <v>3</v>
      </c>
      <c r="F156" s="43" t="s">
        <v>2</v>
      </c>
      <c r="G156" s="43" t="s">
        <v>3</v>
      </c>
      <c r="H156" s="34" t="s">
        <v>2</v>
      </c>
      <c r="I156" s="44" t="s">
        <v>3</v>
      </c>
    </row>
    <row r="157" spans="1:9">
      <c r="A157" s="5" t="s">
        <v>92</v>
      </c>
      <c r="B157" s="87">
        <v>89518.134999999966</v>
      </c>
      <c r="C157" s="85">
        <v>14.141660989322503</v>
      </c>
      <c r="D157" s="87">
        <v>58518.289999999994</v>
      </c>
      <c r="E157" s="85">
        <v>14.186422939044551</v>
      </c>
      <c r="F157" s="87">
        <v>30999.845000000001</v>
      </c>
      <c r="G157" s="85">
        <v>14.05725960610682</v>
      </c>
      <c r="H157" s="87">
        <v>27518.445000000003</v>
      </c>
      <c r="I157" s="85">
        <v>14.332277763529323</v>
      </c>
    </row>
    <row r="158" spans="1:9">
      <c r="A158" s="5" t="s">
        <v>23</v>
      </c>
      <c r="B158" s="87">
        <v>26331.056</v>
      </c>
      <c r="C158" s="85">
        <v>11.227151245582201</v>
      </c>
      <c r="D158" s="87">
        <v>17619.613000000001</v>
      </c>
      <c r="E158" s="85">
        <v>9.1185068495042607</v>
      </c>
      <c r="F158" s="87">
        <v>8711.4429999999993</v>
      </c>
      <c r="G158" s="85">
        <v>15.75130215253786</v>
      </c>
      <c r="H158" s="87">
        <v>8908.1700000000019</v>
      </c>
      <c r="I158" s="85">
        <v>3.3283313384510294</v>
      </c>
    </row>
    <row r="159" spans="1:9">
      <c r="A159" s="5" t="s">
        <v>20</v>
      </c>
      <c r="B159" s="87">
        <v>17546.953999999998</v>
      </c>
      <c r="C159" s="85">
        <v>24.420777466329092</v>
      </c>
      <c r="D159" s="87">
        <v>10368.477999999999</v>
      </c>
      <c r="E159" s="85">
        <v>32.689071930849245</v>
      </c>
      <c r="F159" s="87">
        <v>7178.4759999999997</v>
      </c>
      <c r="G159" s="85">
        <v>14.147045929452018</v>
      </c>
      <c r="H159" s="87">
        <v>3190.0019999999995</v>
      </c>
      <c r="I159" s="86">
        <v>109.13671173046416</v>
      </c>
    </row>
    <row r="160" spans="1:9">
      <c r="A160" s="5" t="s">
        <v>21</v>
      </c>
      <c r="B160" s="87">
        <v>8073.7489999999998</v>
      </c>
      <c r="C160" s="85">
        <v>14.399350025993552</v>
      </c>
      <c r="D160" s="87">
        <v>3193.1610000000001</v>
      </c>
      <c r="E160" s="85">
        <v>16.273203855283747</v>
      </c>
      <c r="F160" s="87">
        <v>4880.5879999999997</v>
      </c>
      <c r="G160" s="85">
        <v>13.20571081837867</v>
      </c>
      <c r="H160" s="87">
        <v>-1687.4269999999997</v>
      </c>
      <c r="I160" s="85">
        <v>7.8228803980066042</v>
      </c>
    </row>
    <row r="161" spans="1:9">
      <c r="A161" s="5" t="s">
        <v>24</v>
      </c>
      <c r="B161" s="87">
        <v>13576.708000000001</v>
      </c>
      <c r="C161" s="85">
        <v>10.760286969702415</v>
      </c>
      <c r="D161" s="87">
        <v>10456.687</v>
      </c>
      <c r="E161" s="85">
        <v>9.9396885429048787</v>
      </c>
      <c r="F161" s="87">
        <v>3120.0210000000002</v>
      </c>
      <c r="G161" s="85">
        <v>13.60212434542678</v>
      </c>
      <c r="H161" s="87">
        <v>7336.6659999999993</v>
      </c>
      <c r="I161" s="85">
        <v>8.452784157160643</v>
      </c>
    </row>
    <row r="162" spans="1:9">
      <c r="A162" s="5" t="s">
        <v>19</v>
      </c>
      <c r="B162" s="87">
        <v>10738.877</v>
      </c>
      <c r="C162" s="85">
        <v>15.37398833075272</v>
      </c>
      <c r="D162" s="87">
        <v>6381.47</v>
      </c>
      <c r="E162" s="85">
        <v>16.231929460921023</v>
      </c>
      <c r="F162" s="87">
        <v>4357.4070000000002</v>
      </c>
      <c r="G162" s="85">
        <v>14.140136431480155</v>
      </c>
      <c r="H162" s="87">
        <v>2024.0630000000001</v>
      </c>
      <c r="I162" s="85">
        <v>21.006028590969315</v>
      </c>
    </row>
    <row r="163" spans="1:9">
      <c r="A163" s="5" t="s">
        <v>22</v>
      </c>
      <c r="B163" s="87">
        <v>11971.052</v>
      </c>
      <c r="C163" s="85">
        <v>10.199204610248525</v>
      </c>
      <c r="D163" s="87">
        <v>9592.7939999999999</v>
      </c>
      <c r="E163" s="85">
        <v>10.782550651798317</v>
      </c>
      <c r="F163" s="87">
        <v>2378.2579999999998</v>
      </c>
      <c r="G163" s="85">
        <v>7.9073241070026778</v>
      </c>
      <c r="H163" s="87">
        <v>7214.5360000000001</v>
      </c>
      <c r="I163" s="85">
        <v>11.764241136285536</v>
      </c>
    </row>
    <row r="164" spans="1:9">
      <c r="A164" s="5" t="s">
        <v>27</v>
      </c>
      <c r="B164" s="87">
        <v>726.91099999999994</v>
      </c>
      <c r="C164" s="85">
        <v>-0.17276209231649187</v>
      </c>
      <c r="D164" s="87">
        <v>649.40099999999995</v>
      </c>
      <c r="E164" s="85">
        <v>-0.13793676130020582</v>
      </c>
      <c r="F164" s="87">
        <v>77.510000000000005</v>
      </c>
      <c r="G164" s="85">
        <v>-0.46358721475259212</v>
      </c>
      <c r="H164" s="87">
        <v>571.89099999999996</v>
      </c>
      <c r="I164" s="85">
        <v>-9.3636393810925256E-2</v>
      </c>
    </row>
    <row r="165" spans="1:9">
      <c r="A165" s="5" t="s">
        <v>26</v>
      </c>
      <c r="B165" s="87">
        <v>295.15100000000001</v>
      </c>
      <c r="C165" s="85">
        <v>4.8121448863636562</v>
      </c>
      <c r="D165" s="87">
        <v>238.024</v>
      </c>
      <c r="E165" s="85">
        <v>12.32421616928101</v>
      </c>
      <c r="F165" s="87">
        <v>57.127000000000002</v>
      </c>
      <c r="G165" s="85">
        <v>-18.02932904781035</v>
      </c>
      <c r="H165" s="87">
        <v>180.89699999999999</v>
      </c>
      <c r="I165" s="85">
        <v>27.198768071103107</v>
      </c>
    </row>
    <row r="166" spans="1:9">
      <c r="A166" s="5" t="s">
        <v>25</v>
      </c>
      <c r="B166" s="87">
        <v>235.375</v>
      </c>
      <c r="C166" s="85">
        <v>75.626772123563683</v>
      </c>
      <c r="D166" s="87">
        <v>11.922000000000001</v>
      </c>
      <c r="E166" s="85">
        <v>-12.672135950776431</v>
      </c>
      <c r="F166" s="87">
        <v>223.453</v>
      </c>
      <c r="G166" s="85">
        <v>85.641532633258024</v>
      </c>
      <c r="H166" s="87">
        <v>-211.53100000000001</v>
      </c>
      <c r="I166" s="86">
        <v>98.218636380673956</v>
      </c>
    </row>
    <row r="167" spans="1:9">
      <c r="A167" s="5" t="s">
        <v>28</v>
      </c>
      <c r="B167" s="87">
        <v>22.302</v>
      </c>
      <c r="C167" s="85">
        <v>5.9225837093326961</v>
      </c>
      <c r="D167" s="87">
        <v>6.74</v>
      </c>
      <c r="E167" s="85">
        <v>74.340403517847903</v>
      </c>
      <c r="F167" s="87">
        <v>15.561999999999999</v>
      </c>
      <c r="G167" s="85">
        <v>-9.4653557507708435</v>
      </c>
      <c r="H167" s="87">
        <v>-8.8219999999999992</v>
      </c>
      <c r="I167" s="86">
        <v>-33.783682353824219</v>
      </c>
    </row>
    <row r="168" spans="1:9">
      <c r="I168" s="30" t="s">
        <v>107</v>
      </c>
    </row>
    <row r="169" spans="1:9">
      <c r="I169" s="30"/>
    </row>
    <row r="170" spans="1:9">
      <c r="I170" s="30"/>
    </row>
    <row r="171" spans="1:9">
      <c r="A171" s="95" t="s">
        <v>93</v>
      </c>
      <c r="B171" s="95"/>
      <c r="C171" s="95"/>
      <c r="D171" s="95"/>
      <c r="E171" s="95"/>
      <c r="F171" s="95"/>
      <c r="G171" s="95"/>
      <c r="H171" s="95"/>
      <c r="I171" s="95"/>
    </row>
    <row r="172" spans="1:9">
      <c r="A172" s="96" t="s">
        <v>111</v>
      </c>
      <c r="B172" s="96"/>
      <c r="C172" s="96"/>
      <c r="D172" s="96"/>
      <c r="E172" s="96"/>
      <c r="F172" s="96"/>
      <c r="G172" s="96"/>
      <c r="H172" s="96"/>
      <c r="I172" s="96"/>
    </row>
    <row r="173" spans="1:9" ht="17.25">
      <c r="A173" s="97" t="s">
        <v>4</v>
      </c>
      <c r="B173" s="98" t="s">
        <v>0</v>
      </c>
      <c r="C173" s="98"/>
      <c r="D173" s="99" t="s">
        <v>15</v>
      </c>
      <c r="E173" s="99"/>
      <c r="F173" s="98" t="s">
        <v>16</v>
      </c>
      <c r="G173" s="98"/>
      <c r="H173" s="99" t="s">
        <v>1</v>
      </c>
      <c r="I173" s="99"/>
    </row>
    <row r="174" spans="1:9" ht="17.25">
      <c r="A174" s="97"/>
      <c r="B174" s="19" t="s">
        <v>2</v>
      </c>
      <c r="C174" s="19" t="s">
        <v>3</v>
      </c>
      <c r="D174" s="20" t="s">
        <v>2</v>
      </c>
      <c r="E174" s="20" t="s">
        <v>3</v>
      </c>
      <c r="F174" s="19" t="s">
        <v>2</v>
      </c>
      <c r="G174" s="19" t="s">
        <v>3</v>
      </c>
      <c r="H174" s="34" t="s">
        <v>2</v>
      </c>
      <c r="I174" s="20" t="s">
        <v>3</v>
      </c>
    </row>
    <row r="175" spans="1:9">
      <c r="A175" s="5" t="s">
        <v>17</v>
      </c>
      <c r="B175" s="87">
        <v>78427.222999999998</v>
      </c>
      <c r="C175" s="85">
        <v>-2.721869745168537</v>
      </c>
      <c r="D175" s="87">
        <v>51248.028000000013</v>
      </c>
      <c r="E175" s="85">
        <v>-0.66383534458200888</v>
      </c>
      <c r="F175" s="87">
        <v>27179.194999999996</v>
      </c>
      <c r="G175" s="85">
        <v>-6.3791512112771347</v>
      </c>
      <c r="H175" s="87">
        <v>24068.832999999999</v>
      </c>
      <c r="I175" s="85">
        <v>6.6910736732042286</v>
      </c>
    </row>
    <row r="176" spans="1:9">
      <c r="A176" s="5" t="s">
        <v>5</v>
      </c>
      <c r="B176" s="87">
        <v>23673.226999999999</v>
      </c>
      <c r="C176" s="85">
        <v>-3.6366369561697254</v>
      </c>
      <c r="D176" s="87">
        <v>16147.227000000001</v>
      </c>
      <c r="E176" s="85">
        <v>-7.1789014003964313</v>
      </c>
      <c r="F176" s="87">
        <v>7526</v>
      </c>
      <c r="G176" s="85">
        <v>4.9570521209524765</v>
      </c>
      <c r="H176" s="87">
        <v>8621.2270000000008</v>
      </c>
      <c r="I176" s="85">
        <v>-15.689125699401952</v>
      </c>
    </row>
    <row r="177" spans="1:9">
      <c r="A177" s="5" t="s">
        <v>6</v>
      </c>
      <c r="B177" s="87">
        <v>14102.913</v>
      </c>
      <c r="C177" s="85">
        <v>1.2369533597911708</v>
      </c>
      <c r="D177" s="87">
        <v>7814.116</v>
      </c>
      <c r="E177" s="85">
        <v>8.5768761921012349</v>
      </c>
      <c r="F177" s="87">
        <v>6288.7969999999996</v>
      </c>
      <c r="G177" s="85">
        <v>-6.6077623646982993</v>
      </c>
      <c r="H177" s="87">
        <v>1525.3190000000004</v>
      </c>
      <c r="I177" s="86">
        <v>229.36856516031011</v>
      </c>
    </row>
    <row r="178" spans="1:9">
      <c r="A178" s="5" t="s">
        <v>7</v>
      </c>
      <c r="B178" s="87">
        <v>7057.5130000000008</v>
      </c>
      <c r="C178" s="85">
        <v>-22.170816519540448</v>
      </c>
      <c r="D178" s="87">
        <v>2746.2570000000001</v>
      </c>
      <c r="E178" s="85">
        <v>-11.581597943836709</v>
      </c>
      <c r="F178" s="87">
        <v>4311.2560000000003</v>
      </c>
      <c r="G178" s="85">
        <v>-27.687428306032245</v>
      </c>
      <c r="H178" s="87">
        <v>-1564.9990000000003</v>
      </c>
      <c r="I178" s="85">
        <v>-45.203001126753065</v>
      </c>
    </row>
    <row r="179" spans="1:9">
      <c r="A179" s="5" t="s">
        <v>8</v>
      </c>
      <c r="B179" s="87">
        <v>12257.74</v>
      </c>
      <c r="C179" s="85">
        <v>0.31762191943156548</v>
      </c>
      <c r="D179" s="87">
        <v>9511.2939999999999</v>
      </c>
      <c r="E179" s="85">
        <v>-1.6944191421539911</v>
      </c>
      <c r="F179" s="87">
        <v>2746.4459999999999</v>
      </c>
      <c r="G179" s="85">
        <v>7.9706427298534388</v>
      </c>
      <c r="H179" s="87">
        <v>6764.848</v>
      </c>
      <c r="I179" s="85">
        <v>-5.1417815180348274</v>
      </c>
    </row>
    <row r="180" spans="1:9">
      <c r="A180" s="5" t="s">
        <v>9</v>
      </c>
      <c r="B180" s="87">
        <v>9307.884</v>
      </c>
      <c r="C180" s="85">
        <v>-5.1430571200205</v>
      </c>
      <c r="D180" s="87">
        <v>5490.29</v>
      </c>
      <c r="E180" s="85">
        <v>-4.8464399716738216</v>
      </c>
      <c r="F180" s="87">
        <v>3817.5940000000001</v>
      </c>
      <c r="G180" s="85">
        <v>-5.5664107189812189</v>
      </c>
      <c r="H180" s="87">
        <v>1672.6959999999999</v>
      </c>
      <c r="I180" s="85">
        <v>-3.1614024869985435</v>
      </c>
    </row>
    <row r="181" spans="1:9">
      <c r="A181" s="5" t="s">
        <v>10</v>
      </c>
      <c r="B181" s="87">
        <v>10863.102000000001</v>
      </c>
      <c r="C181" s="85">
        <v>13.058951212445201</v>
      </c>
      <c r="D181" s="87">
        <v>8659.1200000000008</v>
      </c>
      <c r="E181" s="85">
        <v>15.24385269274131</v>
      </c>
      <c r="F181" s="87">
        <v>2203.982</v>
      </c>
      <c r="G181" s="85">
        <v>5.221341392093537</v>
      </c>
      <c r="H181" s="87">
        <v>6455.1380000000008</v>
      </c>
      <c r="I181" s="85">
        <v>19.117783286665269</v>
      </c>
    </row>
    <row r="182" spans="1:9">
      <c r="A182" s="5" t="s">
        <v>11</v>
      </c>
      <c r="B182" s="87">
        <v>728.16899999999998</v>
      </c>
      <c r="C182" s="85">
        <v>-2.9792319817089075</v>
      </c>
      <c r="D182" s="87">
        <v>650.298</v>
      </c>
      <c r="E182" s="85">
        <v>-4.7867395031559674</v>
      </c>
      <c r="F182" s="87">
        <v>77.870999999999995</v>
      </c>
      <c r="G182" s="85">
        <v>15.299535076549486</v>
      </c>
      <c r="H182" s="87">
        <v>572.42700000000002</v>
      </c>
      <c r="I182" s="85">
        <v>-6.9909481308889525</v>
      </c>
    </row>
    <row r="183" spans="1:9">
      <c r="A183" s="5" t="s">
        <v>12</v>
      </c>
      <c r="B183" s="87">
        <v>281.59999999999997</v>
      </c>
      <c r="C183" s="85">
        <v>1.9960954619705928</v>
      </c>
      <c r="D183" s="87">
        <v>211.90799999999999</v>
      </c>
      <c r="E183" s="85">
        <v>-4.7908307910734198</v>
      </c>
      <c r="F183" s="87">
        <v>69.691999999999993</v>
      </c>
      <c r="G183" s="85">
        <v>30.221607683396236</v>
      </c>
      <c r="H183" s="87">
        <v>142.21600000000001</v>
      </c>
      <c r="I183" s="85">
        <v>-15.874903136886054</v>
      </c>
    </row>
    <row r="184" spans="1:9">
      <c r="A184" s="5" t="s">
        <v>13</v>
      </c>
      <c r="B184" s="87">
        <v>134.01999999999998</v>
      </c>
      <c r="C184" s="85">
        <v>-64.025918946922005</v>
      </c>
      <c r="D184" s="87">
        <v>13.651999999999999</v>
      </c>
      <c r="E184" s="85">
        <v>-42.763709542176763</v>
      </c>
      <c r="F184" s="87">
        <v>120.36799999999999</v>
      </c>
      <c r="G184" s="85">
        <v>-65.480335193608155</v>
      </c>
      <c r="H184" s="87">
        <v>-106.71599999999999</v>
      </c>
      <c r="I184" s="86">
        <v>-67.148336729856368</v>
      </c>
    </row>
    <row r="185" spans="1:9">
      <c r="A185" s="5" t="s">
        <v>14</v>
      </c>
      <c r="B185" s="87">
        <v>21.055</v>
      </c>
      <c r="C185" s="85">
        <v>20.534692008243649</v>
      </c>
      <c r="D185" s="87">
        <v>3.8660000000000001</v>
      </c>
      <c r="E185" s="85">
        <v>17.507598784194521</v>
      </c>
      <c r="F185" s="87">
        <v>17.189</v>
      </c>
      <c r="G185" s="85">
        <v>21.237127944703047</v>
      </c>
      <c r="H185" s="87">
        <v>-13.323</v>
      </c>
      <c r="I185" s="86">
        <v>22.364070536370306</v>
      </c>
    </row>
    <row r="186" spans="1:9">
      <c r="I186" s="30" t="s">
        <v>107</v>
      </c>
    </row>
    <row r="187" spans="1:9">
      <c r="I187" s="30"/>
    </row>
    <row r="188" spans="1:9">
      <c r="A188" s="95" t="s">
        <v>94</v>
      </c>
      <c r="B188" s="95"/>
      <c r="C188" s="95"/>
      <c r="D188" s="95"/>
      <c r="E188" s="95"/>
      <c r="F188" s="95"/>
      <c r="G188" s="95"/>
      <c r="H188" s="95"/>
      <c r="I188" s="95"/>
    </row>
    <row r="189" spans="1:9">
      <c r="A189" s="96" t="s">
        <v>111</v>
      </c>
      <c r="B189" s="96"/>
      <c r="C189" s="96"/>
      <c r="D189" s="96"/>
      <c r="E189" s="96"/>
      <c r="F189" s="96"/>
      <c r="G189" s="96"/>
      <c r="H189" s="96"/>
      <c r="I189" s="96"/>
    </row>
    <row r="190" spans="1:9" ht="17.25">
      <c r="A190" s="97" t="s">
        <v>4</v>
      </c>
      <c r="B190" s="98" t="s">
        <v>0</v>
      </c>
      <c r="C190" s="98"/>
      <c r="D190" s="99" t="s">
        <v>15</v>
      </c>
      <c r="E190" s="99"/>
      <c r="F190" s="98" t="s">
        <v>16</v>
      </c>
      <c r="G190" s="98"/>
      <c r="H190" s="99" t="s">
        <v>1</v>
      </c>
      <c r="I190" s="99"/>
    </row>
    <row r="191" spans="1:9" ht="17.25">
      <c r="A191" s="97"/>
      <c r="B191" s="6" t="s">
        <v>2</v>
      </c>
      <c r="C191" s="6" t="s">
        <v>3</v>
      </c>
      <c r="D191" s="7" t="s">
        <v>2</v>
      </c>
      <c r="E191" s="7" t="s">
        <v>3</v>
      </c>
      <c r="F191" s="6" t="s">
        <v>2</v>
      </c>
      <c r="G191" s="6" t="s">
        <v>3</v>
      </c>
      <c r="H191" s="34" t="s">
        <v>2</v>
      </c>
      <c r="I191" s="7" t="s">
        <v>3</v>
      </c>
    </row>
    <row r="192" spans="1:9">
      <c r="A192" s="5" t="s">
        <v>43</v>
      </c>
      <c r="B192" s="87">
        <v>80621.638999999996</v>
      </c>
      <c r="C192" s="85">
        <v>-14.953858448227264</v>
      </c>
      <c r="D192" s="87">
        <v>51590.504000000008</v>
      </c>
      <c r="E192" s="85">
        <v>-14.14816583816323</v>
      </c>
      <c r="F192" s="87">
        <v>29031.134999999995</v>
      </c>
      <c r="G192" s="85">
        <v>-16.348931817910717</v>
      </c>
      <c r="H192" s="87">
        <v>22559.369000000002</v>
      </c>
      <c r="I192" s="85">
        <v>-11.139684720612554</v>
      </c>
    </row>
    <row r="193" spans="1:9">
      <c r="A193" s="5" t="s">
        <v>44</v>
      </c>
      <c r="B193" s="87">
        <v>24566.626</v>
      </c>
      <c r="C193" s="85">
        <v>-15.617913524545058</v>
      </c>
      <c r="D193" s="87">
        <v>17396.074000000001</v>
      </c>
      <c r="E193" s="85">
        <v>-15.872738763042427</v>
      </c>
      <c r="F193" s="87">
        <v>7170.5519999999997</v>
      </c>
      <c r="G193" s="85">
        <v>-14.99323317612048</v>
      </c>
      <c r="H193" s="87">
        <v>10225.522000000001</v>
      </c>
      <c r="I193" s="85">
        <v>-16.478706383690533</v>
      </c>
    </row>
    <row r="194" spans="1:9">
      <c r="A194" s="5" t="s">
        <v>45</v>
      </c>
      <c r="B194" s="87">
        <v>13930.598</v>
      </c>
      <c r="C194" s="85">
        <v>-20.951489847242055</v>
      </c>
      <c r="D194" s="87">
        <v>7196.8509999999997</v>
      </c>
      <c r="E194" s="85">
        <v>-16.993281472186982</v>
      </c>
      <c r="F194" s="87">
        <v>6733.7470000000003</v>
      </c>
      <c r="G194" s="85">
        <v>-24.784823343807705</v>
      </c>
      <c r="H194" s="87">
        <v>463.10399999999936</v>
      </c>
      <c r="I194" s="86" t="s">
        <v>109</v>
      </c>
    </row>
    <row r="195" spans="1:9">
      <c r="A195" s="5" t="s">
        <v>46</v>
      </c>
      <c r="B195" s="87">
        <v>9067.9519999999993</v>
      </c>
      <c r="C195" s="85">
        <v>-19.580881858652809</v>
      </c>
      <c r="D195" s="87">
        <v>3105.9789999999998</v>
      </c>
      <c r="E195" s="85">
        <v>-19.895275130383837</v>
      </c>
      <c r="F195" s="87">
        <v>5961.973</v>
      </c>
      <c r="G195" s="85">
        <v>-19.416114255005223</v>
      </c>
      <c r="H195" s="87">
        <v>-2855.9940000000001</v>
      </c>
      <c r="I195" s="85">
        <v>-18.888462882021649</v>
      </c>
    </row>
    <row r="196" spans="1:9">
      <c r="A196" s="5" t="s">
        <v>47</v>
      </c>
      <c r="B196" s="87">
        <v>12218.93</v>
      </c>
      <c r="C196" s="85">
        <v>-3.7006995235761897</v>
      </c>
      <c r="D196" s="87">
        <v>9675.2330000000002</v>
      </c>
      <c r="E196" s="85">
        <v>-4.2446839264889906</v>
      </c>
      <c r="F196" s="87">
        <v>2543.6970000000001</v>
      </c>
      <c r="G196" s="85">
        <v>-1.5738833263941765</v>
      </c>
      <c r="H196" s="87">
        <v>7131.5360000000001</v>
      </c>
      <c r="I196" s="85">
        <v>-5.1625792297056661</v>
      </c>
    </row>
    <row r="197" spans="1:9">
      <c r="A197" s="5" t="s">
        <v>48</v>
      </c>
      <c r="B197" s="87">
        <v>9812.5490000000009</v>
      </c>
      <c r="C197" s="85">
        <v>-7.4459666356283982</v>
      </c>
      <c r="D197" s="87">
        <v>5769.9260000000004</v>
      </c>
      <c r="E197" s="85">
        <v>-6.8464988203095878</v>
      </c>
      <c r="F197" s="87">
        <v>4042.623</v>
      </c>
      <c r="G197" s="85">
        <v>-8.2883277336279537</v>
      </c>
      <c r="H197" s="87">
        <v>1727.3030000000003</v>
      </c>
      <c r="I197" s="85">
        <v>-3.2880223602317016</v>
      </c>
    </row>
    <row r="198" spans="1:9">
      <c r="A198" s="5" t="s">
        <v>49</v>
      </c>
      <c r="B198" s="87">
        <v>9608.351999999999</v>
      </c>
      <c r="C198" s="85">
        <v>-19.325279087112669</v>
      </c>
      <c r="D198" s="87">
        <v>7513.7370000000001</v>
      </c>
      <c r="E198" s="85">
        <v>-21.850164859904186</v>
      </c>
      <c r="F198" s="87">
        <v>2094.6149999999998</v>
      </c>
      <c r="G198" s="85">
        <v>-8.7498213868742898</v>
      </c>
      <c r="H198" s="87">
        <v>5419.1220000000003</v>
      </c>
      <c r="I198" s="85">
        <v>-25.958801010457211</v>
      </c>
    </row>
    <row r="199" spans="1:9">
      <c r="A199" s="5" t="s">
        <v>50</v>
      </c>
      <c r="B199" s="87">
        <v>750.529</v>
      </c>
      <c r="C199" s="85">
        <v>1.0141400872685224</v>
      </c>
      <c r="D199" s="87">
        <v>682.99099999999999</v>
      </c>
      <c r="E199" s="85">
        <v>-1.6796730482150246</v>
      </c>
      <c r="F199" s="87">
        <v>67.537999999999997</v>
      </c>
      <c r="G199" s="85">
        <v>39.728974862935765</v>
      </c>
      <c r="H199" s="87">
        <v>615.45299999999997</v>
      </c>
      <c r="I199" s="85">
        <v>-4.7763969773673809</v>
      </c>
    </row>
    <row r="200" spans="1:9">
      <c r="A200" s="5" t="s">
        <v>51</v>
      </c>
      <c r="B200" s="87">
        <v>276.089</v>
      </c>
      <c r="C200" s="85">
        <v>-17.466376895643563</v>
      </c>
      <c r="D200" s="87">
        <v>222.571</v>
      </c>
      <c r="E200" s="85">
        <v>-3.266590463607244</v>
      </c>
      <c r="F200" s="87">
        <v>53.518000000000001</v>
      </c>
      <c r="G200" s="85">
        <v>-48.752274250694249</v>
      </c>
      <c r="H200" s="87">
        <v>169.053</v>
      </c>
      <c r="I200" s="85">
        <v>34.535282554891509</v>
      </c>
    </row>
    <row r="201" spans="1:9">
      <c r="A201" s="5" t="s">
        <v>52</v>
      </c>
      <c r="B201" s="87">
        <v>372.54599999999999</v>
      </c>
      <c r="C201" s="85">
        <v>-23.622609016544683</v>
      </c>
      <c r="D201" s="87">
        <v>23.852</v>
      </c>
      <c r="E201" s="85">
        <v>-6.5689999608288581</v>
      </c>
      <c r="F201" s="87">
        <v>348.69400000000002</v>
      </c>
      <c r="G201" s="85">
        <v>-24.564458799630494</v>
      </c>
      <c r="H201" s="87">
        <v>-324.84200000000004</v>
      </c>
      <c r="I201" s="86">
        <v>-25.616424554397398</v>
      </c>
    </row>
    <row r="202" spans="1:9">
      <c r="A202" s="5" t="s">
        <v>53</v>
      </c>
      <c r="B202" s="87">
        <v>17.468</v>
      </c>
      <c r="C202" s="85">
        <v>-10.535211267605627</v>
      </c>
      <c r="D202" s="87">
        <v>3.29</v>
      </c>
      <c r="E202" s="85">
        <v>-10.670648927504745</v>
      </c>
      <c r="F202" s="87">
        <v>14.178000000000001</v>
      </c>
      <c r="G202" s="85">
        <v>-10.503724277237724</v>
      </c>
      <c r="H202" s="87">
        <v>-10.888000000000002</v>
      </c>
      <c r="I202" s="86">
        <v>-10.453162266633765</v>
      </c>
    </row>
    <row r="203" spans="1:9">
      <c r="A203" s="45"/>
      <c r="B203" s="46"/>
      <c r="C203" s="47"/>
      <c r="D203" s="46"/>
      <c r="E203" s="47"/>
      <c r="F203" s="46"/>
      <c r="G203" s="47"/>
      <c r="H203" s="46"/>
      <c r="I203" s="30" t="s">
        <v>107</v>
      </c>
    </row>
    <row r="204" spans="1:9">
      <c r="A204" s="95" t="s">
        <v>95</v>
      </c>
      <c r="B204" s="95"/>
      <c r="C204" s="95"/>
      <c r="D204" s="95"/>
      <c r="E204" s="95"/>
      <c r="F204" s="95"/>
      <c r="G204" s="95"/>
      <c r="H204" s="95"/>
      <c r="I204" s="95"/>
    </row>
    <row r="205" spans="1:9">
      <c r="A205" s="96" t="s">
        <v>111</v>
      </c>
      <c r="B205" s="96"/>
      <c r="C205" s="96"/>
      <c r="D205" s="96"/>
      <c r="E205" s="96"/>
      <c r="F205" s="96"/>
      <c r="G205" s="96"/>
      <c r="H205" s="96"/>
      <c r="I205" s="96"/>
    </row>
    <row r="206" spans="1:9" ht="17.25">
      <c r="A206" s="97" t="s">
        <v>4</v>
      </c>
      <c r="B206" s="98" t="s">
        <v>0</v>
      </c>
      <c r="C206" s="98"/>
      <c r="D206" s="99" t="s">
        <v>15</v>
      </c>
      <c r="E206" s="99"/>
      <c r="F206" s="98" t="s">
        <v>16</v>
      </c>
      <c r="G206" s="98"/>
      <c r="H206" s="99" t="s">
        <v>1</v>
      </c>
      <c r="I206" s="99"/>
    </row>
    <row r="207" spans="1:9" ht="17.25">
      <c r="A207" s="97"/>
      <c r="B207" s="1" t="s">
        <v>2</v>
      </c>
      <c r="C207" s="1" t="s">
        <v>3</v>
      </c>
      <c r="D207" s="2" t="s">
        <v>2</v>
      </c>
      <c r="E207" s="2" t="s">
        <v>3</v>
      </c>
      <c r="F207" s="1" t="s">
        <v>2</v>
      </c>
      <c r="G207" s="1" t="s">
        <v>3</v>
      </c>
      <c r="H207" s="34" t="s">
        <v>2</v>
      </c>
      <c r="I207" s="2" t="s">
        <v>3</v>
      </c>
    </row>
    <row r="208" spans="1:9">
      <c r="A208" s="5" t="s">
        <v>43</v>
      </c>
      <c r="B208" s="87">
        <v>94797.527000000016</v>
      </c>
      <c r="C208" s="85">
        <v>2.7289776215881023</v>
      </c>
      <c r="D208" s="87">
        <v>60092.489000000001</v>
      </c>
      <c r="E208" s="85">
        <v>1.4735548477898819</v>
      </c>
      <c r="F208" s="87">
        <v>34705.038</v>
      </c>
      <c r="G208" s="85">
        <v>4.977837616205627</v>
      </c>
      <c r="H208" s="87">
        <v>25387.451000000001</v>
      </c>
      <c r="I208" s="85">
        <v>-2.9548642823785443</v>
      </c>
    </row>
    <row r="209" spans="1:9">
      <c r="A209" s="5" t="s">
        <v>44</v>
      </c>
      <c r="B209" s="87">
        <v>29113.556</v>
      </c>
      <c r="C209" s="85">
        <v>3.1850076142368566</v>
      </c>
      <c r="D209" s="87">
        <v>20678.284</v>
      </c>
      <c r="E209" s="85">
        <v>5.4525588060270191</v>
      </c>
      <c r="F209" s="87">
        <v>8435.2720000000008</v>
      </c>
      <c r="G209" s="85">
        <v>-1.9817979037911715</v>
      </c>
      <c r="H209" s="87">
        <v>12243.011999999999</v>
      </c>
      <c r="I209" s="85">
        <v>11.267082997637523</v>
      </c>
    </row>
    <row r="210" spans="1:9">
      <c r="A210" s="5" t="s">
        <v>45</v>
      </c>
      <c r="B210" s="87">
        <v>17622.847000000002</v>
      </c>
      <c r="C210" s="85">
        <v>6.817465895304875</v>
      </c>
      <c r="D210" s="87">
        <v>8670.2029999999995</v>
      </c>
      <c r="E210" s="85">
        <v>5.1787876214622885</v>
      </c>
      <c r="F210" s="87">
        <v>8952.6440000000002</v>
      </c>
      <c r="G210" s="85">
        <v>8.453862270353163</v>
      </c>
      <c r="H210" s="87">
        <v>-282.44100000000071</v>
      </c>
      <c r="I210" s="86">
        <v>2357.0769899954853</v>
      </c>
    </row>
    <row r="211" spans="1:9">
      <c r="A211" s="5" t="s">
        <v>46</v>
      </c>
      <c r="B211" s="87">
        <v>11275.866</v>
      </c>
      <c r="C211" s="85">
        <v>-8.8951793293988288</v>
      </c>
      <c r="D211" s="87">
        <v>3877.3980000000001</v>
      </c>
      <c r="E211" s="85">
        <v>-25.483605385385289</v>
      </c>
      <c r="F211" s="87">
        <v>7398.4679999999998</v>
      </c>
      <c r="G211" s="85">
        <v>3.1376940522812813</v>
      </c>
      <c r="H211" s="87">
        <v>-3521.0699999999997</v>
      </c>
      <c r="I211" s="85">
        <v>78.736967460975336</v>
      </c>
    </row>
    <row r="212" spans="1:9">
      <c r="A212" s="5" t="s">
        <v>47</v>
      </c>
      <c r="B212" s="87">
        <v>12688.492999999999</v>
      </c>
      <c r="C212" s="85">
        <v>8.3102339377716596</v>
      </c>
      <c r="D212" s="87">
        <v>10104.120999999999</v>
      </c>
      <c r="E212" s="85">
        <v>12.037164757415386</v>
      </c>
      <c r="F212" s="87">
        <v>2584.3719999999998</v>
      </c>
      <c r="G212" s="85">
        <v>-4.1550447280067733</v>
      </c>
      <c r="H212" s="87">
        <v>7519.7489999999998</v>
      </c>
      <c r="I212" s="85">
        <v>18.943189286530583</v>
      </c>
    </row>
    <row r="213" spans="1:9">
      <c r="A213" s="5" t="s">
        <v>48</v>
      </c>
      <c r="B213" s="87">
        <v>10601.968000000001</v>
      </c>
      <c r="C213" s="85">
        <v>3.6831998285046241</v>
      </c>
      <c r="D213" s="87">
        <v>6193.9979999999996</v>
      </c>
      <c r="E213" s="85">
        <v>-3.6993066627694637</v>
      </c>
      <c r="F213" s="87">
        <v>4407.97</v>
      </c>
      <c r="G213" s="85">
        <v>16.200635153620247</v>
      </c>
      <c r="H213" s="87">
        <v>1786.0279999999993</v>
      </c>
      <c r="I213" s="85">
        <v>-32.309527834143545</v>
      </c>
    </row>
    <row r="214" spans="1:9">
      <c r="A214" s="5" t="s">
        <v>49</v>
      </c>
      <c r="B214" s="87">
        <v>11909.991</v>
      </c>
      <c r="C214" s="85">
        <v>-1.9074364596909366</v>
      </c>
      <c r="D214" s="87">
        <v>9614.527</v>
      </c>
      <c r="E214" s="85">
        <v>-2.0989929192146151</v>
      </c>
      <c r="F214" s="87">
        <v>2295.4639999999999</v>
      </c>
      <c r="G214" s="85">
        <v>-1.0968916663291584</v>
      </c>
      <c r="H214" s="87">
        <v>7319.0630000000001</v>
      </c>
      <c r="I214" s="85">
        <v>-2.4091101824863181</v>
      </c>
    </row>
    <row r="215" spans="1:9">
      <c r="A215" s="5" t="s">
        <v>50</v>
      </c>
      <c r="B215" s="87">
        <v>742.99400000000003</v>
      </c>
      <c r="C215" s="85">
        <v>4.4154165056389028</v>
      </c>
      <c r="D215" s="87">
        <v>694.65899999999999</v>
      </c>
      <c r="E215" s="85">
        <v>3.234382778888234</v>
      </c>
      <c r="F215" s="87">
        <v>48.335000000000001</v>
      </c>
      <c r="G215" s="85">
        <v>24.961220268872797</v>
      </c>
      <c r="H215" s="87">
        <v>646.32399999999996</v>
      </c>
      <c r="I215" s="85">
        <v>1.9092894365475344</v>
      </c>
    </row>
    <row r="216" spans="1:9">
      <c r="A216" s="5" t="s">
        <v>51</v>
      </c>
      <c r="B216" s="87">
        <v>334.517</v>
      </c>
      <c r="C216" s="85">
        <v>16.641386933341696</v>
      </c>
      <c r="D216" s="87">
        <v>230.08699999999999</v>
      </c>
      <c r="E216" s="85">
        <v>24.230333135359849</v>
      </c>
      <c r="F216" s="87">
        <v>104.43</v>
      </c>
      <c r="G216" s="85">
        <v>2.8046583514633738</v>
      </c>
      <c r="H216" s="87">
        <v>125.65699999999998</v>
      </c>
      <c r="I216" s="85">
        <v>50.255294216121186</v>
      </c>
    </row>
    <row r="217" spans="1:9">
      <c r="A217" s="5" t="s">
        <v>52</v>
      </c>
      <c r="B217" s="87">
        <v>487.77</v>
      </c>
      <c r="C217" s="85">
        <v>428.89703331020127</v>
      </c>
      <c r="D217" s="87">
        <v>25.529</v>
      </c>
      <c r="E217" s="85">
        <v>-17.600542250338901</v>
      </c>
      <c r="F217" s="87">
        <v>462.24099999999999</v>
      </c>
      <c r="G217" s="85">
        <v>654.77776689200221</v>
      </c>
      <c r="H217" s="87">
        <v>-436.71199999999999</v>
      </c>
      <c r="I217" s="86">
        <v>1343.21</v>
      </c>
    </row>
    <row r="218" spans="1:9">
      <c r="A218" s="5" t="s">
        <v>53</v>
      </c>
      <c r="B218" s="87">
        <v>19.524999999999999</v>
      </c>
      <c r="C218" s="85">
        <v>15.103460472793717</v>
      </c>
      <c r="D218" s="87">
        <v>3.6829999999999998</v>
      </c>
      <c r="E218" s="85">
        <v>-3.6116199947657801</v>
      </c>
      <c r="F218" s="87">
        <v>15.842000000000001</v>
      </c>
      <c r="G218" s="85">
        <v>20.55</v>
      </c>
      <c r="H218" s="87">
        <v>-12.159000000000001</v>
      </c>
      <c r="I218" s="86">
        <v>30.44737689089154</v>
      </c>
    </row>
    <row r="219" spans="1:9">
      <c r="I219" s="30" t="s">
        <v>107</v>
      </c>
    </row>
    <row r="220" spans="1:9">
      <c r="I220" s="30"/>
    </row>
    <row r="221" spans="1:9" hidden="1">
      <c r="I221" s="30"/>
    </row>
    <row r="222" spans="1:9" hidden="1">
      <c r="A222" s="95" t="s">
        <v>96</v>
      </c>
      <c r="B222" s="95"/>
      <c r="C222" s="95"/>
      <c r="D222" s="95"/>
      <c r="E222" s="95"/>
      <c r="F222" s="95"/>
      <c r="G222" s="95"/>
      <c r="H222" s="95"/>
      <c r="I222" s="95"/>
    </row>
    <row r="223" spans="1:9" hidden="1">
      <c r="A223" s="96" t="s">
        <v>111</v>
      </c>
      <c r="B223" s="96"/>
      <c r="C223" s="96"/>
      <c r="D223" s="96"/>
      <c r="E223" s="96"/>
      <c r="F223" s="96"/>
      <c r="G223" s="96"/>
      <c r="H223" s="96"/>
      <c r="I223" s="96"/>
    </row>
    <row r="224" spans="1:9" ht="17.25" hidden="1">
      <c r="A224" s="97" t="s">
        <v>4</v>
      </c>
      <c r="B224" s="98" t="s">
        <v>0</v>
      </c>
      <c r="C224" s="98"/>
      <c r="D224" s="99" t="s">
        <v>15</v>
      </c>
      <c r="E224" s="99"/>
      <c r="F224" s="98" t="s">
        <v>16</v>
      </c>
      <c r="G224" s="98"/>
      <c r="H224" s="99" t="s">
        <v>1</v>
      </c>
      <c r="I224" s="99"/>
    </row>
    <row r="225" spans="1:9" ht="17.25" hidden="1">
      <c r="A225" s="97"/>
      <c r="B225" s="3" t="s">
        <v>2</v>
      </c>
      <c r="C225" s="3" t="s">
        <v>3</v>
      </c>
      <c r="D225" s="4" t="s">
        <v>2</v>
      </c>
      <c r="E225" s="4" t="s">
        <v>3</v>
      </c>
      <c r="F225" s="3" t="s">
        <v>2</v>
      </c>
      <c r="G225" s="3" t="s">
        <v>3</v>
      </c>
      <c r="H225" s="34" t="s">
        <v>2</v>
      </c>
      <c r="I225" s="4" t="s">
        <v>3</v>
      </c>
    </row>
    <row r="226" spans="1:9" hidden="1">
      <c r="A226" s="5" t="s">
        <v>43</v>
      </c>
      <c r="B226" s="87">
        <v>92279.247000000003</v>
      </c>
      <c r="C226" s="85">
        <v>3.8091788581950281</v>
      </c>
      <c r="D226" s="87">
        <v>59219.852000000006</v>
      </c>
      <c r="E226" s="85">
        <v>3.8233327096086844</v>
      </c>
      <c r="F226" s="87">
        <v>33059.394999999997</v>
      </c>
      <c r="G226" s="85">
        <v>3.7838344709842486</v>
      </c>
      <c r="H226" s="87">
        <v>26160.456999999999</v>
      </c>
      <c r="I226" s="85">
        <v>3.8732902997303365</v>
      </c>
    </row>
    <row r="227" spans="1:9" hidden="1">
      <c r="A227" s="5" t="s">
        <v>44</v>
      </c>
      <c r="B227" s="87">
        <v>28214.909</v>
      </c>
      <c r="C227" s="85">
        <v>-0.54796958939907769</v>
      </c>
      <c r="D227" s="87">
        <v>19609.087</v>
      </c>
      <c r="E227" s="85">
        <v>-2.9185017582669004</v>
      </c>
      <c r="F227" s="87">
        <v>8605.8220000000001</v>
      </c>
      <c r="G227" s="85">
        <v>5.3113841562439035</v>
      </c>
      <c r="H227" s="87">
        <v>11003.264999999999</v>
      </c>
      <c r="I227" s="85">
        <v>-8.5104212293947601</v>
      </c>
    </row>
    <row r="228" spans="1:9" hidden="1">
      <c r="A228" s="5" t="s">
        <v>45</v>
      </c>
      <c r="B228" s="87">
        <v>16498.095000000001</v>
      </c>
      <c r="C228" s="85">
        <v>13.246403136340334</v>
      </c>
      <c r="D228" s="87">
        <v>8243.2999999999993</v>
      </c>
      <c r="E228" s="85">
        <v>25.130070273999515</v>
      </c>
      <c r="F228" s="87">
        <v>8254.7950000000001</v>
      </c>
      <c r="G228" s="85">
        <v>3.4366505892088339</v>
      </c>
      <c r="H228" s="87">
        <v>-11.4950000000008</v>
      </c>
      <c r="I228" s="86">
        <v>-99.174652682791574</v>
      </c>
    </row>
    <row r="229" spans="1:9" hidden="1">
      <c r="A229" s="5" t="s">
        <v>46</v>
      </c>
      <c r="B229" s="87">
        <v>12376.805</v>
      </c>
      <c r="C229" s="85">
        <v>-1.729561558622128</v>
      </c>
      <c r="D229" s="87">
        <v>5203.4160000000002</v>
      </c>
      <c r="E229" s="85">
        <v>-0.7823514628618522</v>
      </c>
      <c r="F229" s="87">
        <v>7173.3890000000001</v>
      </c>
      <c r="G229" s="85">
        <v>-2.4054068799028494</v>
      </c>
      <c r="H229" s="87">
        <v>-1969.973</v>
      </c>
      <c r="I229" s="85">
        <v>-6.4476942839707512</v>
      </c>
    </row>
    <row r="230" spans="1:9" hidden="1">
      <c r="A230" s="5" t="s">
        <v>47</v>
      </c>
      <c r="B230" s="87">
        <v>11714.953</v>
      </c>
      <c r="C230" s="85">
        <v>7.8723364680125751</v>
      </c>
      <c r="D230" s="87">
        <v>9018.5439999999999</v>
      </c>
      <c r="E230" s="85">
        <v>5.393168298226203</v>
      </c>
      <c r="F230" s="87">
        <v>2696.4090000000001</v>
      </c>
      <c r="G230" s="85">
        <v>17.084084537865941</v>
      </c>
      <c r="H230" s="87">
        <v>6322.1350000000002</v>
      </c>
      <c r="I230" s="85">
        <v>1.0881696428571397</v>
      </c>
    </row>
    <row r="231" spans="1:9" hidden="1">
      <c r="A231" s="5" t="s">
        <v>48</v>
      </c>
      <c r="B231" s="87">
        <v>10225.348</v>
      </c>
      <c r="C231" s="85">
        <v>-1.434106629147669</v>
      </c>
      <c r="D231" s="87">
        <v>6431.9350000000004</v>
      </c>
      <c r="E231" s="85">
        <v>-3.5011058777002058</v>
      </c>
      <c r="F231" s="87">
        <v>3793.413</v>
      </c>
      <c r="G231" s="85">
        <v>2.2805844430723532</v>
      </c>
      <c r="H231" s="87">
        <v>2638.5220000000004</v>
      </c>
      <c r="I231" s="85">
        <v>-10.754130610080137</v>
      </c>
    </row>
    <row r="232" spans="1:9" hidden="1">
      <c r="A232" s="5" t="s">
        <v>49</v>
      </c>
      <c r="B232" s="87">
        <v>12141.584000000001</v>
      </c>
      <c r="C232" s="85">
        <v>9.2138170736314464</v>
      </c>
      <c r="D232" s="87">
        <v>9820.6620000000003</v>
      </c>
      <c r="E232" s="85">
        <v>9.7870576491882577</v>
      </c>
      <c r="F232" s="87">
        <v>2320.922</v>
      </c>
      <c r="G232" s="85">
        <v>6.8530511691847762</v>
      </c>
      <c r="H232" s="87">
        <v>7499.74</v>
      </c>
      <c r="I232" s="85">
        <v>10.727962673638514</v>
      </c>
    </row>
    <row r="233" spans="1:9" hidden="1">
      <c r="A233" s="5" t="s">
        <v>50</v>
      </c>
      <c r="B233" s="87">
        <v>711.57499999999993</v>
      </c>
      <c r="C233" s="85">
        <v>1.6628663192063353</v>
      </c>
      <c r="D233" s="87">
        <v>672.89499999999998</v>
      </c>
      <c r="E233" s="85">
        <v>2.8782895994153623</v>
      </c>
      <c r="F233" s="87">
        <v>38.68</v>
      </c>
      <c r="G233" s="85">
        <v>-15.669217520221501</v>
      </c>
      <c r="H233" s="87">
        <v>634.21500000000003</v>
      </c>
      <c r="I233" s="85">
        <v>4.2770329594443934</v>
      </c>
    </row>
    <row r="234" spans="1:9" hidden="1">
      <c r="A234" s="5" t="s">
        <v>51</v>
      </c>
      <c r="B234" s="87">
        <v>286.791</v>
      </c>
      <c r="C234" s="85">
        <v>26.576630254882506</v>
      </c>
      <c r="D234" s="87">
        <v>185.21</v>
      </c>
      <c r="E234" s="85">
        <v>23.577138129361998</v>
      </c>
      <c r="F234" s="87">
        <v>101.581</v>
      </c>
      <c r="G234" s="85">
        <v>32.437647488298737</v>
      </c>
      <c r="H234" s="87">
        <v>83.629000000000005</v>
      </c>
      <c r="I234" s="85">
        <v>14.289423694532143</v>
      </c>
    </row>
    <row r="235" spans="1:9" hidden="1">
      <c r="A235" s="5" t="s">
        <v>52</v>
      </c>
      <c r="B235" s="87">
        <v>92.22399999999999</v>
      </c>
      <c r="C235" s="85">
        <v>30.109195564459213</v>
      </c>
      <c r="D235" s="87">
        <v>30.981999999999999</v>
      </c>
      <c r="E235" s="85">
        <v>-7.7806881771639418</v>
      </c>
      <c r="F235" s="87">
        <v>61.241999999999997</v>
      </c>
      <c r="G235" s="85">
        <v>64.249316097194637</v>
      </c>
      <c r="H235" s="87">
        <v>-30.259999999999998</v>
      </c>
      <c r="I235" s="86">
        <v>719.97</v>
      </c>
    </row>
    <row r="236" spans="1:9" hidden="1">
      <c r="A236" s="5" t="s">
        <v>53</v>
      </c>
      <c r="B236" s="87">
        <v>16.963000000000001</v>
      </c>
      <c r="C236" s="85">
        <v>53.775722962560081</v>
      </c>
      <c r="D236" s="87">
        <v>3.8210000000000002</v>
      </c>
      <c r="E236" s="85">
        <v>20.422313268200455</v>
      </c>
      <c r="F236" s="87">
        <v>13.141999999999999</v>
      </c>
      <c r="G236" s="85">
        <v>67.23</v>
      </c>
      <c r="H236" s="87">
        <v>-9.3209999999999997</v>
      </c>
      <c r="I236" s="86">
        <v>98.93</v>
      </c>
    </row>
    <row r="237" spans="1:9" hidden="1">
      <c r="I237" s="30" t="s">
        <v>107</v>
      </c>
    </row>
    <row r="238" spans="1:9" hidden="1">
      <c r="A238" s="95" t="s">
        <v>97</v>
      </c>
      <c r="B238" s="95"/>
      <c r="C238" s="95"/>
      <c r="D238" s="95"/>
      <c r="E238" s="95"/>
      <c r="F238" s="95"/>
      <c r="G238" s="95"/>
      <c r="H238" s="95"/>
      <c r="I238" s="95"/>
    </row>
    <row r="239" spans="1:9" hidden="1">
      <c r="A239" s="96" t="s">
        <v>111</v>
      </c>
      <c r="B239" s="96"/>
      <c r="C239" s="96"/>
      <c r="D239" s="96"/>
      <c r="E239" s="96"/>
      <c r="F239" s="96"/>
      <c r="G239" s="96"/>
      <c r="H239" s="96"/>
      <c r="I239" s="96"/>
    </row>
    <row r="240" spans="1:9" ht="17.25" hidden="1">
      <c r="A240" s="97" t="s">
        <v>4</v>
      </c>
      <c r="B240" s="98" t="s">
        <v>0</v>
      </c>
      <c r="C240" s="98"/>
      <c r="D240" s="99" t="s">
        <v>15</v>
      </c>
      <c r="E240" s="99"/>
      <c r="F240" s="98" t="s">
        <v>16</v>
      </c>
      <c r="G240" s="98"/>
      <c r="H240" s="99" t="s">
        <v>1</v>
      </c>
      <c r="I240" s="99"/>
    </row>
    <row r="241" spans="1:9" ht="17.25" hidden="1">
      <c r="A241" s="97"/>
      <c r="B241" s="3" t="s">
        <v>2</v>
      </c>
      <c r="C241" s="3" t="s">
        <v>3</v>
      </c>
      <c r="D241" s="4" t="s">
        <v>2</v>
      </c>
      <c r="E241" s="4" t="s">
        <v>3</v>
      </c>
      <c r="F241" s="3" t="s">
        <v>2</v>
      </c>
      <c r="G241" s="3" t="s">
        <v>3</v>
      </c>
      <c r="H241" s="34" t="s">
        <v>2</v>
      </c>
      <c r="I241" s="4" t="s">
        <v>3</v>
      </c>
    </row>
    <row r="242" spans="1:9" hidden="1">
      <c r="A242" s="5" t="s">
        <v>17</v>
      </c>
      <c r="B242" s="17">
        <v>65135.718000000001</v>
      </c>
      <c r="C242" s="18">
        <v>7.5341666298785359</v>
      </c>
      <c r="D242" s="17">
        <v>39236.578999999998</v>
      </c>
      <c r="E242" s="18">
        <v>7.1478313220472378</v>
      </c>
      <c r="F242" s="17">
        <v>25899.138999999996</v>
      </c>
      <c r="G242" s="18">
        <v>8.124792014630966</v>
      </c>
      <c r="H242" s="17">
        <v>13337.44</v>
      </c>
      <c r="I242" s="18">
        <v>5.3002897498045876</v>
      </c>
    </row>
    <row r="243" spans="1:9" hidden="1">
      <c r="A243" s="5" t="s">
        <v>5</v>
      </c>
      <c r="B243" s="17">
        <v>16637.420999999998</v>
      </c>
      <c r="C243" s="18">
        <v>8.0997382463270373</v>
      </c>
      <c r="D243" s="17">
        <v>11777.382</v>
      </c>
      <c r="E243" s="18">
        <v>10.970193074523715</v>
      </c>
      <c r="F243" s="17">
        <v>4860.0389999999998</v>
      </c>
      <c r="G243" s="18">
        <v>1.723359891428955</v>
      </c>
      <c r="H243" s="17">
        <v>6917.3429999999998</v>
      </c>
      <c r="I243" s="18">
        <v>18.540984837034369</v>
      </c>
    </row>
    <row r="244" spans="1:9" hidden="1">
      <c r="A244" s="5" t="s">
        <v>6</v>
      </c>
      <c r="B244" s="17">
        <v>12458.546999999999</v>
      </c>
      <c r="C244" s="18">
        <v>6.0975027134236859</v>
      </c>
      <c r="D244" s="17">
        <v>5541.8429999999998</v>
      </c>
      <c r="E244" s="18">
        <v>2.2234507091745348</v>
      </c>
      <c r="F244" s="17">
        <v>6916.7039999999997</v>
      </c>
      <c r="G244" s="18">
        <v>9.4200158766267741</v>
      </c>
      <c r="H244" s="17">
        <v>-1374.8609999999999</v>
      </c>
      <c r="I244" s="18">
        <v>52.772687926626084</v>
      </c>
    </row>
    <row r="245" spans="1:9" hidden="1">
      <c r="A245" s="5" t="s">
        <v>7</v>
      </c>
      <c r="B245" s="17">
        <v>10908.662</v>
      </c>
      <c r="C245" s="18">
        <v>24.726086327669684</v>
      </c>
      <c r="D245" s="17">
        <v>3595.1840000000002</v>
      </c>
      <c r="E245" s="18">
        <v>22.101104729197353</v>
      </c>
      <c r="F245" s="17">
        <v>7313.4780000000001</v>
      </c>
      <c r="G245" s="18">
        <v>26.058304317227666</v>
      </c>
      <c r="H245" s="17">
        <v>-3718.2939999999999</v>
      </c>
      <c r="I245" s="18">
        <v>30.136275295907122</v>
      </c>
    </row>
    <row r="246" spans="1:9" hidden="1">
      <c r="A246" s="5" t="s">
        <v>8</v>
      </c>
      <c r="B246" s="17">
        <v>9183.1129999999994</v>
      </c>
      <c r="C246" s="18">
        <v>15.619071888543722</v>
      </c>
      <c r="D246" s="17">
        <v>7983.915</v>
      </c>
      <c r="E246" s="18">
        <v>15.686630792416945</v>
      </c>
      <c r="F246" s="17">
        <v>1199.1980000000001</v>
      </c>
      <c r="G246" s="18">
        <v>15.171287803847378</v>
      </c>
      <c r="H246" s="17">
        <v>6784.7169999999996</v>
      </c>
      <c r="I246" s="18">
        <v>15.778197603828858</v>
      </c>
    </row>
    <row r="247" spans="1:9" hidden="1">
      <c r="A247" s="5" t="s">
        <v>9</v>
      </c>
      <c r="B247" s="17">
        <v>8237.5910000000003</v>
      </c>
      <c r="C247" s="18">
        <v>-7.3555454136693736</v>
      </c>
      <c r="D247" s="17">
        <v>4975.33</v>
      </c>
      <c r="E247" s="18">
        <v>-5.4492043151831311</v>
      </c>
      <c r="F247" s="17">
        <v>3262.261</v>
      </c>
      <c r="G247" s="18">
        <v>-10.119334451379192</v>
      </c>
      <c r="H247" s="17">
        <v>1713.069</v>
      </c>
      <c r="I247" s="18">
        <v>4.9337712646184695</v>
      </c>
    </row>
    <row r="248" spans="1:9" hidden="1">
      <c r="A248" s="5" t="s">
        <v>10</v>
      </c>
      <c r="B248" s="17">
        <v>7073.1620000000003</v>
      </c>
      <c r="C248" s="18">
        <v>-2.3762886227987945</v>
      </c>
      <c r="D248" s="17">
        <v>4820.8159999999998</v>
      </c>
      <c r="E248" s="18">
        <v>-2.7619209943230305</v>
      </c>
      <c r="F248" s="17">
        <v>2252.346</v>
      </c>
      <c r="G248" s="18">
        <v>-1.5405315732254121</v>
      </c>
      <c r="H248" s="17">
        <v>2568.4699999999998</v>
      </c>
      <c r="I248" s="18">
        <v>-3.8083139649414011</v>
      </c>
    </row>
    <row r="249" spans="1:9" hidden="1">
      <c r="A249" s="5" t="s">
        <v>11</v>
      </c>
      <c r="B249" s="17">
        <v>422.65800000000002</v>
      </c>
      <c r="C249" s="18">
        <v>-3.1589318241702746</v>
      </c>
      <c r="D249" s="17">
        <v>414</v>
      </c>
      <c r="E249" s="18">
        <v>-3.4249163715761366</v>
      </c>
      <c r="F249" s="17">
        <v>8.6579999999999995</v>
      </c>
      <c r="G249" s="18">
        <v>11.529048048434888</v>
      </c>
      <c r="H249" s="17">
        <v>405.34199999999998</v>
      </c>
      <c r="I249" s="18">
        <v>-3.7007120134752935</v>
      </c>
    </row>
    <row r="250" spans="1:9" hidden="1">
      <c r="A250" s="5" t="s">
        <v>12</v>
      </c>
      <c r="B250" s="17">
        <v>166.55</v>
      </c>
      <c r="C250" s="18">
        <v>25.202029693666606</v>
      </c>
      <c r="D250" s="17">
        <v>97.545000000000002</v>
      </c>
      <c r="E250" s="18">
        <v>35.435902420060273</v>
      </c>
      <c r="F250" s="17">
        <v>69.004999999999995</v>
      </c>
      <c r="G250" s="18">
        <v>13.119241992065822</v>
      </c>
      <c r="H250" s="17">
        <v>28.540000000000006</v>
      </c>
      <c r="I250" s="18">
        <v>158.96016695399712</v>
      </c>
    </row>
    <row r="251" spans="1:9" hidden="1">
      <c r="A251" s="5" t="s">
        <v>13</v>
      </c>
      <c r="B251" s="17">
        <v>27.996000000000002</v>
      </c>
      <c r="C251" s="18">
        <v>66.970835569869408</v>
      </c>
      <c r="D251" s="17">
        <v>27.611000000000001</v>
      </c>
      <c r="E251" s="18">
        <v>66.471723139997607</v>
      </c>
      <c r="F251" s="17">
        <v>0.38500000000000001</v>
      </c>
      <c r="G251" s="18">
        <v>113.35</v>
      </c>
      <c r="H251" s="17">
        <v>27.225999999999999</v>
      </c>
      <c r="I251" s="18">
        <v>65.95</v>
      </c>
    </row>
    <row r="252" spans="1:9" hidden="1">
      <c r="A252" s="5" t="s">
        <v>14</v>
      </c>
      <c r="B252" s="17">
        <v>20.018000000000001</v>
      </c>
      <c r="C252" s="18">
        <v>-25.644454349602551</v>
      </c>
      <c r="D252" s="17">
        <v>2.9529999999999998</v>
      </c>
      <c r="E252" s="18">
        <v>61.21</v>
      </c>
      <c r="F252" s="17">
        <v>17.065000000000001</v>
      </c>
      <c r="G252" s="18">
        <v>-31.984854523714624</v>
      </c>
      <c r="H252" s="17">
        <v>-14.112000000000002</v>
      </c>
      <c r="I252" s="18">
        <v>-39.32410353426777</v>
      </c>
    </row>
    <row r="253" spans="1:9" hidden="1">
      <c r="I253" s="30" t="s">
        <v>107</v>
      </c>
    </row>
    <row r="254" spans="1:9" hidden="1"/>
    <row r="255" spans="1:9" hidden="1">
      <c r="A255" s="95" t="s">
        <v>98</v>
      </c>
      <c r="B255" s="95"/>
      <c r="C255" s="95"/>
      <c r="D255" s="95"/>
      <c r="E255" s="95"/>
      <c r="F255" s="95"/>
      <c r="G255" s="95"/>
      <c r="H255" s="95"/>
      <c r="I255" s="95"/>
    </row>
    <row r="256" spans="1:9" hidden="1">
      <c r="A256" s="96" t="s">
        <v>111</v>
      </c>
      <c r="B256" s="96"/>
      <c r="C256" s="96"/>
      <c r="D256" s="96"/>
      <c r="E256" s="96"/>
      <c r="F256" s="96"/>
      <c r="G256" s="96"/>
      <c r="H256" s="96"/>
      <c r="I256" s="96"/>
    </row>
    <row r="257" spans="1:9" ht="17.25" hidden="1">
      <c r="A257" s="97" t="s">
        <v>4</v>
      </c>
      <c r="B257" s="98" t="s">
        <v>0</v>
      </c>
      <c r="C257" s="98"/>
      <c r="D257" s="99" t="s">
        <v>15</v>
      </c>
      <c r="E257" s="99"/>
      <c r="F257" s="98" t="s">
        <v>16</v>
      </c>
      <c r="G257" s="98"/>
      <c r="H257" s="99" t="s">
        <v>1</v>
      </c>
      <c r="I257" s="99"/>
    </row>
    <row r="258" spans="1:9" ht="17.25" hidden="1">
      <c r="A258" s="97"/>
      <c r="B258" s="3" t="s">
        <v>2</v>
      </c>
      <c r="C258" s="3" t="s">
        <v>3</v>
      </c>
      <c r="D258" s="4" t="s">
        <v>2</v>
      </c>
      <c r="E258" s="4" t="s">
        <v>3</v>
      </c>
      <c r="F258" s="3" t="s">
        <v>2</v>
      </c>
      <c r="G258" s="3" t="s">
        <v>3</v>
      </c>
      <c r="H258" s="34" t="s">
        <v>2</v>
      </c>
      <c r="I258" s="4" t="s">
        <v>3</v>
      </c>
    </row>
    <row r="259" spans="1:9" hidden="1">
      <c r="A259" s="5" t="s">
        <v>17</v>
      </c>
      <c r="B259" s="17">
        <v>60572.114000000001</v>
      </c>
      <c r="C259" s="18">
        <v>9.9450832857123963</v>
      </c>
      <c r="D259" s="17">
        <v>36619.107000000004</v>
      </c>
      <c r="E259" s="18">
        <v>16.271888788274815</v>
      </c>
      <c r="F259" s="17">
        <v>23953.007000000001</v>
      </c>
      <c r="G259" s="18">
        <v>1.5014437668266822</v>
      </c>
      <c r="H259" s="17">
        <v>12666.100000000002</v>
      </c>
      <c r="I259" s="18">
        <v>60.417878561863738</v>
      </c>
    </row>
    <row r="260" spans="1:9" hidden="1">
      <c r="A260" s="5" t="s">
        <v>5</v>
      </c>
      <c r="B260" s="17">
        <v>15390.806</v>
      </c>
      <c r="C260" s="18">
        <v>6.1591938945450897</v>
      </c>
      <c r="D260" s="17">
        <v>10613.103999999999</v>
      </c>
      <c r="E260" s="18">
        <v>13.162384778193026</v>
      </c>
      <c r="F260" s="17">
        <v>4777.7020000000002</v>
      </c>
      <c r="G260" s="18">
        <v>-6.6710163003825702</v>
      </c>
      <c r="H260" s="17">
        <v>5835.4019999999991</v>
      </c>
      <c r="I260" s="18">
        <v>36.999116082024756</v>
      </c>
    </row>
    <row r="261" spans="1:9" hidden="1">
      <c r="A261" s="5" t="s">
        <v>6</v>
      </c>
      <c r="B261" s="17">
        <v>11742.545</v>
      </c>
      <c r="C261" s="18">
        <v>5.8150521278498513</v>
      </c>
      <c r="D261" s="17">
        <v>5421.3029999999999</v>
      </c>
      <c r="E261" s="18">
        <v>8.8823204757214604</v>
      </c>
      <c r="F261" s="17">
        <v>6321.2420000000002</v>
      </c>
      <c r="G261" s="18">
        <v>3.3188753465691834</v>
      </c>
      <c r="H261" s="17">
        <v>-899.93900000000031</v>
      </c>
      <c r="I261" s="18">
        <v>-20.998315394346069</v>
      </c>
    </row>
    <row r="262" spans="1:9" hidden="1">
      <c r="A262" s="5" t="s">
        <v>7</v>
      </c>
      <c r="B262" s="17">
        <v>8746.0949999999993</v>
      </c>
      <c r="C262" s="18">
        <v>12.548188915217606</v>
      </c>
      <c r="D262" s="17">
        <v>2944.4319999999998</v>
      </c>
      <c r="E262" s="18">
        <v>16.568511166606736</v>
      </c>
      <c r="F262" s="17">
        <v>5801.6629999999996</v>
      </c>
      <c r="G262" s="18">
        <v>10.612073774645591</v>
      </c>
      <c r="H262" s="17">
        <v>-2857.2309999999998</v>
      </c>
      <c r="I262" s="18">
        <v>5.0788671376506223</v>
      </c>
    </row>
    <row r="263" spans="1:9" hidden="1">
      <c r="A263" s="5" t="s">
        <v>8</v>
      </c>
      <c r="B263" s="17">
        <v>7942.5589999999993</v>
      </c>
      <c r="C263" s="18">
        <v>37.687890351153939</v>
      </c>
      <c r="D263" s="17">
        <v>6901.3289999999997</v>
      </c>
      <c r="E263" s="18">
        <v>40.314035532871074</v>
      </c>
      <c r="F263" s="17">
        <v>1041.23</v>
      </c>
      <c r="G263" s="18">
        <v>22.492459142906895</v>
      </c>
      <c r="H263" s="17">
        <v>5860.0990000000002</v>
      </c>
      <c r="I263" s="18">
        <v>44.037560231753979</v>
      </c>
    </row>
    <row r="264" spans="1:9" hidden="1">
      <c r="A264" s="5" t="s">
        <v>9</v>
      </c>
      <c r="B264" s="17">
        <v>8891.6180000000004</v>
      </c>
      <c r="C264" s="18">
        <v>11.318492233160926</v>
      </c>
      <c r="D264" s="17">
        <v>5262.0709999999999</v>
      </c>
      <c r="E264" s="18">
        <v>13.584986952580969</v>
      </c>
      <c r="F264" s="17">
        <v>3629.547</v>
      </c>
      <c r="G264" s="18">
        <v>8.1886688181908482</v>
      </c>
      <c r="H264" s="17">
        <v>1632.5239999999999</v>
      </c>
      <c r="I264" s="18">
        <v>27.751927793246068</v>
      </c>
    </row>
    <row r="265" spans="1:9" hidden="1">
      <c r="A265" s="5" t="s">
        <v>10</v>
      </c>
      <c r="B265" s="17">
        <v>7245.3320000000003</v>
      </c>
      <c r="C265" s="18">
        <v>-1.1685718183058191</v>
      </c>
      <c r="D265" s="17">
        <v>4957.7449999999999</v>
      </c>
      <c r="E265" s="18">
        <v>9.7703516241666613</v>
      </c>
      <c r="F265" s="17">
        <v>2287.587</v>
      </c>
      <c r="G265" s="18">
        <v>-18.722237815905331</v>
      </c>
      <c r="H265" s="17">
        <v>2670.1579999999999</v>
      </c>
      <c r="I265" s="18">
        <v>56.88907952101718</v>
      </c>
    </row>
    <row r="266" spans="1:9" hidden="1">
      <c r="A266" s="5" t="s">
        <v>11</v>
      </c>
      <c r="B266" s="17">
        <v>436.44499999999999</v>
      </c>
      <c r="C266" s="18">
        <v>-6.0119045055366254</v>
      </c>
      <c r="D266" s="17">
        <v>428.68200000000002</v>
      </c>
      <c r="E266" s="18">
        <v>-6.4137745846077232</v>
      </c>
      <c r="F266" s="17">
        <v>7.7629999999999999</v>
      </c>
      <c r="G266" s="18">
        <v>23.202666243453418</v>
      </c>
      <c r="H266" s="17">
        <v>420.91900000000004</v>
      </c>
      <c r="I266" s="18">
        <v>-6.8268549672392265</v>
      </c>
    </row>
    <row r="267" spans="1:9" hidden="1">
      <c r="A267" s="5" t="s">
        <v>12</v>
      </c>
      <c r="B267" s="17">
        <v>133.02500000000001</v>
      </c>
      <c r="C267" s="18">
        <v>13.197351849960871</v>
      </c>
      <c r="D267" s="17">
        <v>72.022999999999996</v>
      </c>
      <c r="E267" s="18">
        <v>4.9056878595877818</v>
      </c>
      <c r="F267" s="17">
        <v>61.002000000000002</v>
      </c>
      <c r="G267" s="18">
        <v>24.848038312764785</v>
      </c>
      <c r="H267" s="17">
        <v>11.020999999999994</v>
      </c>
      <c r="I267" s="18">
        <v>-44.321511569162418</v>
      </c>
    </row>
    <row r="268" spans="1:9" hidden="1">
      <c r="A268" s="5" t="s">
        <v>13</v>
      </c>
      <c r="B268" s="17">
        <v>16.766999999999999</v>
      </c>
      <c r="C268" s="18">
        <v>6.0464233761305497</v>
      </c>
      <c r="D268" s="17">
        <v>16.585999999999999</v>
      </c>
      <c r="E268" s="18">
        <v>20.950922482316049</v>
      </c>
      <c r="F268" s="17">
        <v>0.18099999999999999</v>
      </c>
      <c r="G268" s="18">
        <v>-91.372735938989507</v>
      </c>
      <c r="H268" s="17">
        <v>16.404999999999998</v>
      </c>
      <c r="I268" s="18">
        <v>41.239776151528183</v>
      </c>
    </row>
    <row r="269" spans="1:9" hidden="1">
      <c r="A269" s="5" t="s">
        <v>14</v>
      </c>
      <c r="B269" s="17">
        <v>26.922000000000001</v>
      </c>
      <c r="C269" s="18">
        <v>-36.2551498792442</v>
      </c>
      <c r="D269" s="17">
        <v>1.8320000000000001</v>
      </c>
      <c r="E269" s="18">
        <v>-30.894002263296862</v>
      </c>
      <c r="F269" s="17">
        <v>25.09</v>
      </c>
      <c r="G269" s="18">
        <v>-36.614203066973197</v>
      </c>
      <c r="H269" s="17">
        <v>-23.257999999999999</v>
      </c>
      <c r="I269" s="18">
        <v>-37.02480233943465</v>
      </c>
    </row>
    <row r="271" spans="1:9" hidden="1">
      <c r="A271" s="95" t="s">
        <v>99</v>
      </c>
      <c r="B271" s="95"/>
      <c r="C271" s="95"/>
      <c r="D271" s="95"/>
      <c r="E271" s="95"/>
      <c r="F271" s="95"/>
      <c r="G271" s="95"/>
      <c r="H271" s="95"/>
      <c r="I271" s="95"/>
    </row>
    <row r="272" spans="1:9" hidden="1">
      <c r="A272" s="96" t="s">
        <v>111</v>
      </c>
      <c r="B272" s="96"/>
      <c r="C272" s="96"/>
      <c r="D272" s="96"/>
      <c r="E272" s="96"/>
      <c r="F272" s="96"/>
      <c r="G272" s="96"/>
      <c r="H272" s="96"/>
      <c r="I272" s="96"/>
    </row>
    <row r="273" spans="1:9" ht="17.25" hidden="1">
      <c r="A273" s="97" t="s">
        <v>4</v>
      </c>
      <c r="B273" s="98" t="s">
        <v>0</v>
      </c>
      <c r="C273" s="98"/>
      <c r="D273" s="99" t="s">
        <v>15</v>
      </c>
      <c r="E273" s="99"/>
      <c r="F273" s="98" t="s">
        <v>16</v>
      </c>
      <c r="G273" s="98"/>
      <c r="H273" s="99" t="s">
        <v>1</v>
      </c>
      <c r="I273" s="99"/>
    </row>
    <row r="274" spans="1:9" ht="17.25" hidden="1">
      <c r="A274" s="97"/>
      <c r="B274" s="3" t="s">
        <v>2</v>
      </c>
      <c r="C274" s="3" t="s">
        <v>3</v>
      </c>
      <c r="D274" s="4" t="s">
        <v>2</v>
      </c>
      <c r="E274" s="4" t="s">
        <v>3</v>
      </c>
      <c r="F274" s="3" t="s">
        <v>2</v>
      </c>
      <c r="G274" s="3" t="s">
        <v>3</v>
      </c>
      <c r="H274" s="34" t="s">
        <v>2</v>
      </c>
      <c r="I274" s="4" t="s">
        <v>3</v>
      </c>
    </row>
    <row r="275" spans="1:9" hidden="1">
      <c r="A275" s="5" t="s">
        <v>17</v>
      </c>
      <c r="B275" s="17">
        <v>55093.063000000002</v>
      </c>
      <c r="C275" s="18">
        <v>12.685499391339871</v>
      </c>
      <c r="D275" s="17">
        <v>31494.377</v>
      </c>
      <c r="E275" s="18">
        <v>14.166656818789658</v>
      </c>
      <c r="F275" s="17">
        <v>23598.686000000002</v>
      </c>
      <c r="G275" s="18">
        <v>10.767625776836432</v>
      </c>
      <c r="H275" s="17">
        <v>7895.6909999999989</v>
      </c>
      <c r="I275" s="18">
        <v>25.694738953521679</v>
      </c>
    </row>
    <row r="276" spans="1:9" hidden="1">
      <c r="A276" s="5" t="s">
        <v>5</v>
      </c>
      <c r="B276" s="17">
        <v>14497.855</v>
      </c>
      <c r="C276" s="18">
        <v>10.765467477274049</v>
      </c>
      <c r="D276" s="17">
        <v>9378.65</v>
      </c>
      <c r="E276" s="18">
        <v>15.691763633115997</v>
      </c>
      <c r="F276" s="17">
        <v>5119.2049999999999</v>
      </c>
      <c r="G276" s="18">
        <v>2.7498483602230506</v>
      </c>
      <c r="H276" s="17">
        <v>4259.4449999999997</v>
      </c>
      <c r="I276" s="18">
        <v>36.329200462683509</v>
      </c>
    </row>
    <row r="277" spans="1:9" hidden="1">
      <c r="A277" s="5" t="s">
        <v>6</v>
      </c>
      <c r="B277" s="17">
        <v>11097.235000000001</v>
      </c>
      <c r="C277" s="18">
        <v>15.989692949999545</v>
      </c>
      <c r="D277" s="17">
        <v>4979.0479999999998</v>
      </c>
      <c r="E277" s="18">
        <v>15.526827650902121</v>
      </c>
      <c r="F277" s="17">
        <v>6118.1869999999999</v>
      </c>
      <c r="G277" s="18">
        <v>16.369124209306605</v>
      </c>
      <c r="H277" s="17">
        <v>-1139.1390000000001</v>
      </c>
      <c r="I277" s="18">
        <v>20.199618869142967</v>
      </c>
    </row>
    <row r="278" spans="1:9" hidden="1">
      <c r="A278" s="5" t="s">
        <v>7</v>
      </c>
      <c r="B278" s="17">
        <v>7770.9780000000001</v>
      </c>
      <c r="C278" s="18">
        <v>11.926105228408556</v>
      </c>
      <c r="D278" s="17">
        <v>2525.924</v>
      </c>
      <c r="E278" s="18">
        <v>6.2345043733678995</v>
      </c>
      <c r="F278" s="17">
        <v>5245.0540000000001</v>
      </c>
      <c r="G278" s="18">
        <v>14.890410571824164</v>
      </c>
      <c r="H278" s="17">
        <v>-2719.13</v>
      </c>
      <c r="I278" s="18">
        <v>24.298539939110796</v>
      </c>
    </row>
    <row r="279" spans="1:9" hidden="1">
      <c r="A279" s="5" t="s">
        <v>8</v>
      </c>
      <c r="B279" s="17">
        <v>5768.5240000000003</v>
      </c>
      <c r="C279" s="18">
        <v>19.474772981271027</v>
      </c>
      <c r="D279" s="17">
        <v>4918.4880000000003</v>
      </c>
      <c r="E279" s="18">
        <v>18.912975362941143</v>
      </c>
      <c r="F279" s="17">
        <v>850.03599999999994</v>
      </c>
      <c r="G279" s="18">
        <v>22.832602149045989</v>
      </c>
      <c r="H279" s="17">
        <v>4068.4520000000002</v>
      </c>
      <c r="I279" s="18">
        <v>18.125417370753016</v>
      </c>
    </row>
    <row r="280" spans="1:9" hidden="1">
      <c r="A280" s="5" t="s">
        <v>9</v>
      </c>
      <c r="B280" s="17">
        <v>7987.5479999999998</v>
      </c>
      <c r="C280" s="18">
        <v>17.664455251095546</v>
      </c>
      <c r="D280" s="17">
        <v>4632.7169999999996</v>
      </c>
      <c r="E280" s="18">
        <v>19.647821865974379</v>
      </c>
      <c r="F280" s="17">
        <v>3354.8310000000001</v>
      </c>
      <c r="G280" s="18">
        <v>15.031282884574448</v>
      </c>
      <c r="H280" s="17">
        <v>1277.8859999999995</v>
      </c>
      <c r="I280" s="18">
        <v>33.738631725465964</v>
      </c>
    </row>
    <row r="281" spans="1:9" hidden="1">
      <c r="A281" s="5" t="s">
        <v>10</v>
      </c>
      <c r="B281" s="17">
        <v>7331</v>
      </c>
      <c r="C281" s="18">
        <v>2.1506110504360132</v>
      </c>
      <c r="D281" s="17">
        <v>4516.47</v>
      </c>
      <c r="E281" s="18">
        <v>3.7992644716647872</v>
      </c>
      <c r="F281" s="17">
        <v>2814.53</v>
      </c>
      <c r="G281" s="18">
        <v>-0.38824986728012156</v>
      </c>
      <c r="H281" s="17">
        <v>1701.94</v>
      </c>
      <c r="I281" s="18">
        <v>11.554489931557388</v>
      </c>
    </row>
    <row r="282" spans="1:9" hidden="1">
      <c r="A282" s="5" t="s">
        <v>11</v>
      </c>
      <c r="B282" s="17">
        <v>464.36199999999997</v>
      </c>
      <c r="C282" s="18">
        <v>37.662160559705882</v>
      </c>
      <c r="D282" s="17">
        <v>458.06099999999998</v>
      </c>
      <c r="E282" s="18">
        <v>37.780110570357749</v>
      </c>
      <c r="F282" s="17">
        <v>6.3010000000000002</v>
      </c>
      <c r="G282" s="18">
        <v>29.596873714520775</v>
      </c>
      <c r="H282" s="17">
        <v>451.76</v>
      </c>
      <c r="I282" s="18">
        <v>37.901561679629793</v>
      </c>
    </row>
    <row r="283" spans="1:9" hidden="1">
      <c r="A283" s="5" t="s">
        <v>12</v>
      </c>
      <c r="B283" s="17">
        <v>117.51599999999999</v>
      </c>
      <c r="C283" s="18">
        <v>-10.7875438410033</v>
      </c>
      <c r="D283" s="17">
        <v>68.655000000000001</v>
      </c>
      <c r="E283" s="18">
        <v>-14.247708026279627</v>
      </c>
      <c r="F283" s="17">
        <v>48.860999999999997</v>
      </c>
      <c r="G283" s="18">
        <v>-5.425441313100043</v>
      </c>
      <c r="H283" s="17">
        <v>19.794000000000004</v>
      </c>
      <c r="I283" s="18">
        <v>-30.29790830340162</v>
      </c>
    </row>
    <row r="284" spans="1:9" hidden="1">
      <c r="A284" s="5" t="s">
        <v>13</v>
      </c>
      <c r="B284" s="17">
        <v>15.811</v>
      </c>
      <c r="C284" s="18">
        <v>-13.307380195196838</v>
      </c>
      <c r="D284" s="17">
        <v>13.712999999999999</v>
      </c>
      <c r="E284" s="18">
        <v>-24.678677359112378</v>
      </c>
      <c r="F284" s="17">
        <v>2.0979999999999999</v>
      </c>
      <c r="G284" s="18">
        <v>6456.25</v>
      </c>
      <c r="H284" s="17">
        <v>11.614999999999998</v>
      </c>
      <c r="I284" s="18">
        <v>-36.090018708044468</v>
      </c>
    </row>
    <row r="285" spans="1:9" hidden="1">
      <c r="A285" s="5" t="s">
        <v>14</v>
      </c>
      <c r="B285" s="17">
        <v>42.233999999999995</v>
      </c>
      <c r="C285" s="18">
        <v>275.94801495460206</v>
      </c>
      <c r="D285" s="17">
        <v>2.6509999999999998</v>
      </c>
      <c r="E285" s="18">
        <v>24.401689347724087</v>
      </c>
      <c r="F285" s="17">
        <v>39.582999999999998</v>
      </c>
      <c r="G285" s="18">
        <v>334.83466988904757</v>
      </c>
      <c r="H285" s="17">
        <v>-36.932000000000002</v>
      </c>
      <c r="I285" s="18">
        <v>429.71887550200813</v>
      </c>
    </row>
  </sheetData>
  <mergeCells count="120">
    <mergeCell ref="A21:I21"/>
    <mergeCell ref="A22:A23"/>
    <mergeCell ref="B22:C22"/>
    <mergeCell ref="D22:E22"/>
    <mergeCell ref="F22:G22"/>
    <mergeCell ref="H22:I22"/>
    <mergeCell ref="A20:I20"/>
    <mergeCell ref="A36:I36"/>
    <mergeCell ref="A37:I37"/>
    <mergeCell ref="A38:A39"/>
    <mergeCell ref="B38:C38"/>
    <mergeCell ref="D38:E38"/>
    <mergeCell ref="F38:G38"/>
    <mergeCell ref="H38:I38"/>
    <mergeCell ref="A190:A191"/>
    <mergeCell ref="B190:C190"/>
    <mergeCell ref="A86:I86"/>
    <mergeCell ref="A87:A88"/>
    <mergeCell ref="B87:C87"/>
    <mergeCell ref="D87:E87"/>
    <mergeCell ref="F87:G87"/>
    <mergeCell ref="H87:I87"/>
    <mergeCell ref="A171:I171"/>
    <mergeCell ref="A172:I172"/>
    <mergeCell ref="A173:A174"/>
    <mergeCell ref="B173:C173"/>
    <mergeCell ref="D173:E173"/>
    <mergeCell ref="F173:G173"/>
    <mergeCell ref="H173:I173"/>
    <mergeCell ref="A188:I188"/>
    <mergeCell ref="A189:I189"/>
    <mergeCell ref="A119:I119"/>
    <mergeCell ref="A104:A105"/>
    <mergeCell ref="B104:C104"/>
    <mergeCell ref="D104:E104"/>
    <mergeCell ref="F104:G104"/>
    <mergeCell ref="H104:I104"/>
    <mergeCell ref="A103:I103"/>
    <mergeCell ref="A273:A274"/>
    <mergeCell ref="B273:C273"/>
    <mergeCell ref="D273:E273"/>
    <mergeCell ref="F273:G273"/>
    <mergeCell ref="H273:I273"/>
    <mergeCell ref="A204:I204"/>
    <mergeCell ref="A205:I205"/>
    <mergeCell ref="B206:C206"/>
    <mergeCell ref="D206:E206"/>
    <mergeCell ref="F206:G206"/>
    <mergeCell ref="H206:I206"/>
    <mergeCell ref="A206:A207"/>
    <mergeCell ref="A223:I223"/>
    <mergeCell ref="A224:A225"/>
    <mergeCell ref="B224:C224"/>
    <mergeCell ref="D224:E224"/>
    <mergeCell ref="F224:G224"/>
    <mergeCell ref="H224:I224"/>
    <mergeCell ref="A271:I271"/>
    <mergeCell ref="A272:I272"/>
    <mergeCell ref="A238:I238"/>
    <mergeCell ref="A239:I239"/>
    <mergeCell ref="A240:A241"/>
    <mergeCell ref="B240:C240"/>
    <mergeCell ref="D240:E240"/>
    <mergeCell ref="F240:G240"/>
    <mergeCell ref="H240:I240"/>
    <mergeCell ref="A255:I255"/>
    <mergeCell ref="A256:I256"/>
    <mergeCell ref="A257:A258"/>
    <mergeCell ref="B257:C257"/>
    <mergeCell ref="D257:E257"/>
    <mergeCell ref="F257:G257"/>
    <mergeCell ref="H257:I257"/>
    <mergeCell ref="A222:I222"/>
    <mergeCell ref="A120:I120"/>
    <mergeCell ref="A121:A122"/>
    <mergeCell ref="B121:C121"/>
    <mergeCell ref="D121:E121"/>
    <mergeCell ref="F121:G121"/>
    <mergeCell ref="H121:I121"/>
    <mergeCell ref="A136:I136"/>
    <mergeCell ref="A137:I137"/>
    <mergeCell ref="A138:A139"/>
    <mergeCell ref="B138:C138"/>
    <mergeCell ref="D138:E138"/>
    <mergeCell ref="F138:G138"/>
    <mergeCell ref="H138:I138"/>
    <mergeCell ref="A153:I153"/>
    <mergeCell ref="A154:I154"/>
    <mergeCell ref="A155:A156"/>
    <mergeCell ref="B155:C155"/>
    <mergeCell ref="D155:E155"/>
    <mergeCell ref="F155:G155"/>
    <mergeCell ref="H155:I155"/>
    <mergeCell ref="D190:E190"/>
    <mergeCell ref="F190:G190"/>
    <mergeCell ref="H190:I190"/>
    <mergeCell ref="A1:I1"/>
    <mergeCell ref="A2:I2"/>
    <mergeCell ref="A3:A4"/>
    <mergeCell ref="B3:C3"/>
    <mergeCell ref="D3:E3"/>
    <mergeCell ref="F3:G3"/>
    <mergeCell ref="H3:I3"/>
    <mergeCell ref="A102:I102"/>
    <mergeCell ref="A68:I68"/>
    <mergeCell ref="A18:I18"/>
    <mergeCell ref="A85:I85"/>
    <mergeCell ref="A69:I69"/>
    <mergeCell ref="A70:A71"/>
    <mergeCell ref="B70:C70"/>
    <mergeCell ref="D70:E70"/>
    <mergeCell ref="F70:G70"/>
    <mergeCell ref="H70:I70"/>
    <mergeCell ref="A52:I52"/>
    <mergeCell ref="A53:I53"/>
    <mergeCell ref="A54:A55"/>
    <mergeCell ref="B54:C54"/>
    <mergeCell ref="D54:E54"/>
    <mergeCell ref="F54:G54"/>
    <mergeCell ref="H54:I54"/>
  </mergeCells>
  <phoneticPr fontId="3" type="noConversion"/>
  <printOptions horizontalCentered="1"/>
  <pageMargins left="0.59055118110236227" right="0.59055118110236227" top="0.51181102362204722" bottom="0.51181102362204722" header="0.31496062992125984" footer="0.31496062992125984"/>
  <pageSetup paperSize="9" scale="94" orientation="portrait" r:id="rId1"/>
  <rowBreaks count="4" manualBreakCount="4">
    <brk id="51" max="16383" man="1"/>
    <brk id="101" max="16383" man="1"/>
    <brk id="151" max="16383" man="1"/>
    <brk id="2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4"/>
  <dimension ref="A1:X28"/>
  <sheetViews>
    <sheetView topLeftCell="A4" zoomScale="90" zoomScaleNormal="90" workbookViewId="0">
      <selection activeCell="C12" sqref="C12"/>
    </sheetView>
  </sheetViews>
  <sheetFormatPr defaultRowHeight="16.5"/>
  <cols>
    <col min="1" max="1" width="12.75" customWidth="1"/>
    <col min="2" max="2" width="19.25" customWidth="1"/>
    <col min="3" max="3" width="10.5" customWidth="1"/>
    <col min="4" max="8" width="8.75" customWidth="1"/>
    <col min="9" max="9" width="10.25" customWidth="1"/>
    <col min="10" max="21" width="8.75" customWidth="1"/>
  </cols>
  <sheetData>
    <row r="1" spans="1:24">
      <c r="A1" t="s">
        <v>67</v>
      </c>
      <c r="B1" s="21" t="s">
        <v>112</v>
      </c>
      <c r="K1" s="16" t="s">
        <v>68</v>
      </c>
      <c r="N1" t="s">
        <v>42</v>
      </c>
    </row>
    <row r="2" spans="1:24">
      <c r="A2" s="12" t="s">
        <v>156</v>
      </c>
      <c r="B2" s="12" t="s">
        <v>54</v>
      </c>
      <c r="C2" s="69" t="s">
        <v>138</v>
      </c>
      <c r="D2" s="16" t="s">
        <v>79</v>
      </c>
    </row>
    <row r="3" spans="1:24">
      <c r="A3" s="33" t="s">
        <v>90</v>
      </c>
      <c r="B3" s="33"/>
      <c r="V3" s="48"/>
    </row>
    <row r="4" spans="1:24" ht="21">
      <c r="A4" s="70" t="s">
        <v>145</v>
      </c>
      <c r="B4" s="70"/>
      <c r="C4" s="70" t="s">
        <v>115</v>
      </c>
      <c r="D4" s="70" t="s">
        <v>116</v>
      </c>
      <c r="E4" s="70" t="s">
        <v>117</v>
      </c>
      <c r="F4" s="70" t="s">
        <v>118</v>
      </c>
      <c r="G4" s="70" t="s">
        <v>119</v>
      </c>
      <c r="H4" s="70" t="s">
        <v>120</v>
      </c>
      <c r="I4" s="70" t="s">
        <v>121</v>
      </c>
      <c r="J4" s="70" t="s">
        <v>122</v>
      </c>
      <c r="K4" s="70" t="s">
        <v>123</v>
      </c>
      <c r="L4" s="70" t="s">
        <v>124</v>
      </c>
      <c r="M4" s="70" t="s">
        <v>125</v>
      </c>
      <c r="N4" s="70" t="s">
        <v>126</v>
      </c>
      <c r="O4" s="70" t="s">
        <v>127</v>
      </c>
      <c r="P4" s="70" t="s">
        <v>128</v>
      </c>
      <c r="Q4" s="70" t="s">
        <v>129</v>
      </c>
      <c r="R4" s="70" t="s">
        <v>130</v>
      </c>
      <c r="S4" s="70" t="s">
        <v>131</v>
      </c>
      <c r="T4" s="70" t="s">
        <v>132</v>
      </c>
      <c r="U4" s="70" t="s">
        <v>133</v>
      </c>
      <c r="V4" s="70" t="s">
        <v>134</v>
      </c>
      <c r="W4" s="70" t="s">
        <v>166</v>
      </c>
      <c r="X4" s="70" t="s">
        <v>167</v>
      </c>
    </row>
    <row r="5" spans="1:24" ht="15.6" customHeight="1">
      <c r="A5" s="82" t="s">
        <v>162</v>
      </c>
      <c r="B5" s="83" t="s">
        <v>100</v>
      </c>
      <c r="C5" s="84">
        <v>6130478</v>
      </c>
      <c r="D5" s="84">
        <v>1716948</v>
      </c>
      <c r="E5" s="84">
        <v>4617647</v>
      </c>
      <c r="F5" s="84">
        <v>2157842</v>
      </c>
      <c r="G5" s="84">
        <v>504967</v>
      </c>
      <c r="H5" s="84">
        <v>1104706</v>
      </c>
      <c r="I5" s="84">
        <v>2531943</v>
      </c>
      <c r="J5" s="84">
        <v>1503472</v>
      </c>
      <c r="K5" s="84">
        <v>1452728</v>
      </c>
      <c r="L5" s="84">
        <v>945420</v>
      </c>
      <c r="M5" s="84">
        <v>616649</v>
      </c>
      <c r="N5" s="84">
        <v>373068</v>
      </c>
      <c r="O5" s="84">
        <v>86741</v>
      </c>
      <c r="P5" s="84">
        <v>29747</v>
      </c>
      <c r="Q5" s="84">
        <v>16642</v>
      </c>
      <c r="R5" s="84">
        <v>12331</v>
      </c>
      <c r="S5" s="84">
        <v>1764</v>
      </c>
      <c r="T5" s="84">
        <v>55651</v>
      </c>
      <c r="U5" s="84">
        <v>13309</v>
      </c>
      <c r="V5" s="84">
        <v>2984</v>
      </c>
      <c r="W5" s="84">
        <v>7938</v>
      </c>
      <c r="X5" s="84">
        <v>142</v>
      </c>
    </row>
    <row r="6" spans="1:24">
      <c r="A6" s="14" t="s">
        <v>80</v>
      </c>
      <c r="B6" s="14"/>
    </row>
    <row r="7" spans="1:24" ht="21">
      <c r="A7" s="101" t="s">
        <v>33</v>
      </c>
      <c r="B7" s="102"/>
      <c r="C7" s="70" t="s">
        <v>115</v>
      </c>
      <c r="D7" s="70" t="s">
        <v>116</v>
      </c>
      <c r="E7" s="70" t="s">
        <v>117</v>
      </c>
      <c r="F7" s="70" t="s">
        <v>118</v>
      </c>
      <c r="G7" s="70" t="s">
        <v>119</v>
      </c>
      <c r="H7" s="70" t="s">
        <v>120</v>
      </c>
      <c r="I7" s="70" t="s">
        <v>121</v>
      </c>
      <c r="J7" s="70" t="s">
        <v>122</v>
      </c>
      <c r="K7" s="70" t="s">
        <v>123</v>
      </c>
      <c r="L7" s="70" t="s">
        <v>124</v>
      </c>
      <c r="M7" s="70" t="s">
        <v>125</v>
      </c>
      <c r="N7" s="70" t="s">
        <v>126</v>
      </c>
      <c r="O7" s="70" t="s">
        <v>127</v>
      </c>
      <c r="P7" s="70" t="s">
        <v>128</v>
      </c>
      <c r="Q7" s="70" t="s">
        <v>129</v>
      </c>
      <c r="R7" s="70" t="s">
        <v>130</v>
      </c>
      <c r="S7" s="70" t="s">
        <v>131</v>
      </c>
      <c r="T7" s="70" t="s">
        <v>132</v>
      </c>
      <c r="U7" s="70" t="s">
        <v>133</v>
      </c>
      <c r="V7" s="70" t="s">
        <v>134</v>
      </c>
      <c r="W7" s="70" t="s">
        <v>166</v>
      </c>
      <c r="X7" s="70" t="s">
        <v>167</v>
      </c>
    </row>
    <row r="8" spans="1:24">
      <c r="A8" s="82" t="s">
        <v>163</v>
      </c>
      <c r="B8" s="83" t="s">
        <v>100</v>
      </c>
      <c r="C8" s="84">
        <v>9564689</v>
      </c>
      <c r="D8" s="84">
        <v>2642234</v>
      </c>
      <c r="E8" s="84">
        <v>5327855</v>
      </c>
      <c r="F8" s="84">
        <v>3135235</v>
      </c>
      <c r="G8" s="84">
        <v>1737138</v>
      </c>
      <c r="H8" s="84">
        <v>811210</v>
      </c>
      <c r="I8" s="84">
        <v>3489526</v>
      </c>
      <c r="J8" s="84">
        <v>3338591</v>
      </c>
      <c r="K8" s="84">
        <v>2649900</v>
      </c>
      <c r="L8" s="84">
        <v>1087226</v>
      </c>
      <c r="M8" s="84">
        <v>680773</v>
      </c>
      <c r="N8" s="84">
        <v>446776</v>
      </c>
      <c r="O8" s="84">
        <v>92279</v>
      </c>
      <c r="P8" s="84">
        <v>27495</v>
      </c>
      <c r="Q8" s="84">
        <v>15931</v>
      </c>
      <c r="R8" s="84">
        <v>10038</v>
      </c>
      <c r="S8" s="84">
        <v>9406</v>
      </c>
      <c r="T8" s="84">
        <v>49565</v>
      </c>
      <c r="U8" s="84">
        <v>1632</v>
      </c>
      <c r="V8" s="84">
        <v>4449</v>
      </c>
      <c r="W8" s="84">
        <v>6714</v>
      </c>
      <c r="X8" s="84">
        <v>2</v>
      </c>
    </row>
    <row r="11" spans="1:24" ht="47.45" customHeight="1">
      <c r="A11" s="64" t="str">
        <f>A8</f>
        <v>115年1月至2月</v>
      </c>
      <c r="B11" s="13" t="s">
        <v>89</v>
      </c>
      <c r="C11" s="25" t="s">
        <v>85</v>
      </c>
      <c r="D11" s="25" t="s">
        <v>81</v>
      </c>
      <c r="E11" s="26" t="s">
        <v>88</v>
      </c>
      <c r="F11" s="26" t="s">
        <v>82</v>
      </c>
      <c r="G11" s="25" t="s">
        <v>87</v>
      </c>
      <c r="H11" s="25" t="s">
        <v>83</v>
      </c>
      <c r="I11" s="26" t="s">
        <v>86</v>
      </c>
      <c r="J11" s="26" t="s">
        <v>84</v>
      </c>
      <c r="L11" s="28" t="s">
        <v>91</v>
      </c>
      <c r="M11" s="22" t="s">
        <v>85</v>
      </c>
      <c r="N11" s="23" t="s">
        <v>88</v>
      </c>
      <c r="O11" s="22" t="s">
        <v>87</v>
      </c>
      <c r="P11" s="23" t="s">
        <v>86</v>
      </c>
    </row>
    <row r="12" spans="1:24">
      <c r="B12" s="24" t="s">
        <v>92</v>
      </c>
      <c r="C12" s="27">
        <f>E12+G12</f>
        <v>35128.664000000004</v>
      </c>
      <c r="D12" s="29">
        <f>(C12/M12-1)*100</f>
        <v>47.13553742346037</v>
      </c>
      <c r="E12" s="27">
        <f>SUM(E13:E23)</f>
        <v>23575.843000000001</v>
      </c>
      <c r="F12" s="29">
        <f>(E12/N12-1)*100</f>
        <v>47.599310280408048</v>
      </c>
      <c r="G12" s="27">
        <f>SUM(G13:G23)</f>
        <v>11552.821000000004</v>
      </c>
      <c r="H12" s="29">
        <f>(G12/O12-1)*100</f>
        <v>46.198100799919636</v>
      </c>
      <c r="I12" s="27">
        <f>E12-G12</f>
        <v>12023.021999999997</v>
      </c>
      <c r="J12" s="29">
        <f>IF((I12*P12)&gt;0,(I12/P12-1)*100,"–")</f>
        <v>48.971260110183799</v>
      </c>
      <c r="L12" s="5" t="str">
        <f>B12</f>
        <v>東協10國</v>
      </c>
      <c r="M12" s="32">
        <f>N12+O12</f>
        <v>23875.036999999997</v>
      </c>
      <c r="N12" s="32">
        <f>SUM(N13:N22)</f>
        <v>15972.867999999997</v>
      </c>
      <c r="O12" s="32">
        <f>SUM(O13:O22)</f>
        <v>7902.1690000000008</v>
      </c>
      <c r="P12" s="32">
        <f>N12-O12</f>
        <v>8070.698999999996</v>
      </c>
    </row>
    <row r="13" spans="1:24">
      <c r="B13" s="24" t="s">
        <v>23</v>
      </c>
      <c r="C13" s="27">
        <f>E13+G13</f>
        <v>12206.923000000001</v>
      </c>
      <c r="D13" s="29">
        <f t="shared" ref="D13:D22" si="0">(C13/M13-1)*100</f>
        <v>55.553209421790029</v>
      </c>
      <c r="E13" s="27">
        <f>C8/1000</f>
        <v>9564.6890000000003</v>
      </c>
      <c r="F13" s="29">
        <f t="shared" ref="F13:F22" si="1">(E13/N13-1)*100</f>
        <v>56.018649769234962</v>
      </c>
      <c r="G13" s="27">
        <f>D8/1000</f>
        <v>2642.2339999999999</v>
      </c>
      <c r="H13" s="29">
        <f t="shared" ref="H13:H22" si="2">(G13/O13-1)*100</f>
        <v>53.891323441362225</v>
      </c>
      <c r="I13" s="27">
        <f>E13-G13</f>
        <v>6922.4549999999999</v>
      </c>
      <c r="J13" s="29">
        <f t="shared" ref="J13:J22" si="3">IF((I13*P13)&gt;0,(I13/P13-1)*100,"–")</f>
        <v>56.846220598931026</v>
      </c>
      <c r="L13" s="5" t="str">
        <f t="shared" ref="L13:L23" si="4">B13</f>
        <v>新加坡</v>
      </c>
      <c r="M13" s="32">
        <f>N13+O13</f>
        <v>7847.4260000000004</v>
      </c>
      <c r="N13" s="32">
        <f>C5/1000</f>
        <v>6130.4780000000001</v>
      </c>
      <c r="O13" s="32">
        <f>D5/1000</f>
        <v>1716.9480000000001</v>
      </c>
      <c r="P13" s="32">
        <f t="shared" ref="P13:P22" si="5">N13-O13</f>
        <v>4413.53</v>
      </c>
    </row>
    <row r="14" spans="1:24">
      <c r="B14" s="24" t="s">
        <v>20</v>
      </c>
      <c r="C14" s="27">
        <f t="shared" ref="C14:C22" si="6">E14+G14</f>
        <v>8463.09</v>
      </c>
      <c r="D14" s="29">
        <f t="shared" si="0"/>
        <v>24.907442104916711</v>
      </c>
      <c r="E14" s="27">
        <f>E8/1000</f>
        <v>5327.8549999999996</v>
      </c>
      <c r="F14" s="29">
        <f t="shared" si="1"/>
        <v>15.380300832870075</v>
      </c>
      <c r="G14" s="27">
        <f>F8/1000</f>
        <v>3135.2350000000001</v>
      </c>
      <c r="H14" s="29">
        <f t="shared" si="2"/>
        <v>45.294928915092015</v>
      </c>
      <c r="I14" s="27">
        <f t="shared" ref="I14:I22" si="7">E14-G14</f>
        <v>2192.6199999999994</v>
      </c>
      <c r="J14" s="54">
        <f t="shared" si="3"/>
        <v>-10.862039877144747</v>
      </c>
      <c r="L14" s="5" t="str">
        <f t="shared" si="4"/>
        <v>馬來西亞</v>
      </c>
      <c r="M14" s="32">
        <f t="shared" ref="M14:M22" si="8">N14+O14</f>
        <v>6775.4889999999996</v>
      </c>
      <c r="N14" s="32">
        <f>E5/1000</f>
        <v>4617.6469999999999</v>
      </c>
      <c r="O14" s="32">
        <f>F5/1000</f>
        <v>2157.8420000000001</v>
      </c>
      <c r="P14" s="32">
        <f t="shared" si="5"/>
        <v>2459.8049999999998</v>
      </c>
    </row>
    <row r="15" spans="1:24">
      <c r="B15" s="24" t="s">
        <v>21</v>
      </c>
      <c r="C15" s="27">
        <f t="shared" si="6"/>
        <v>2548.348</v>
      </c>
      <c r="D15" s="29">
        <f t="shared" si="0"/>
        <v>58.314639060231514</v>
      </c>
      <c r="E15" s="27">
        <f>G8/1000</f>
        <v>1737.1379999999999</v>
      </c>
      <c r="F15" s="29">
        <f t="shared" si="1"/>
        <v>244.01020264690564</v>
      </c>
      <c r="G15" s="27">
        <f>H8/1000</f>
        <v>811.21</v>
      </c>
      <c r="H15" s="29">
        <f t="shared" si="2"/>
        <v>-26.567792697785642</v>
      </c>
      <c r="I15" s="27">
        <f t="shared" si="7"/>
        <v>925.92799999999988</v>
      </c>
      <c r="J15" s="29" t="str">
        <f t="shared" si="3"/>
        <v>–</v>
      </c>
      <c r="L15" s="5" t="str">
        <f t="shared" si="4"/>
        <v>印尼</v>
      </c>
      <c r="M15" s="32">
        <f t="shared" si="8"/>
        <v>1609.6729999999998</v>
      </c>
      <c r="N15" s="32">
        <f>G5/1000</f>
        <v>504.96699999999998</v>
      </c>
      <c r="O15" s="32">
        <f>H5/1000</f>
        <v>1104.7059999999999</v>
      </c>
      <c r="P15" s="32">
        <f t="shared" si="5"/>
        <v>-599.73899999999992</v>
      </c>
    </row>
    <row r="16" spans="1:24">
      <c r="B16" s="24" t="s">
        <v>24</v>
      </c>
      <c r="C16" s="27">
        <f t="shared" si="6"/>
        <v>6828.1170000000002</v>
      </c>
      <c r="D16" s="29">
        <f t="shared" si="0"/>
        <v>69.204827756253067</v>
      </c>
      <c r="E16" s="27">
        <f>I8/1000</f>
        <v>3489.5259999999998</v>
      </c>
      <c r="F16" s="29">
        <f t="shared" si="1"/>
        <v>37.820085207289409</v>
      </c>
      <c r="G16" s="27">
        <f>J8/1000</f>
        <v>3338.5909999999999</v>
      </c>
      <c r="H16" s="29">
        <f t="shared" si="2"/>
        <v>122.05874136664998</v>
      </c>
      <c r="I16" s="27">
        <f t="shared" si="7"/>
        <v>150.93499999999995</v>
      </c>
      <c r="J16" s="29">
        <f t="shared" si="3"/>
        <v>-85.324330972871394</v>
      </c>
      <c r="L16" s="5" t="str">
        <f t="shared" si="4"/>
        <v>越南</v>
      </c>
      <c r="M16" s="32">
        <f t="shared" si="8"/>
        <v>4035.415</v>
      </c>
      <c r="N16" s="32">
        <f>I5/1000</f>
        <v>2531.9430000000002</v>
      </c>
      <c r="O16" s="32">
        <f>J5/1000</f>
        <v>1503.472</v>
      </c>
      <c r="P16" s="32">
        <f t="shared" si="5"/>
        <v>1028.4710000000002</v>
      </c>
    </row>
    <row r="17" spans="1:24">
      <c r="B17" s="24" t="s">
        <v>19</v>
      </c>
      <c r="C17" s="27">
        <f t="shared" si="6"/>
        <v>3737.1260000000002</v>
      </c>
      <c r="D17" s="29">
        <f t="shared" si="0"/>
        <v>55.833835109426097</v>
      </c>
      <c r="E17" s="27">
        <f>K8/1000</f>
        <v>2649.9</v>
      </c>
      <c r="F17" s="29">
        <f t="shared" si="1"/>
        <v>82.408544476323158</v>
      </c>
      <c r="G17" s="27">
        <f>L8/1000</f>
        <v>1087.2260000000001</v>
      </c>
      <c r="H17" s="29">
        <f t="shared" si="2"/>
        <v>14.999259588331126</v>
      </c>
      <c r="I17" s="27">
        <f t="shared" si="7"/>
        <v>1562.674</v>
      </c>
      <c r="J17" s="29">
        <f t="shared" si="3"/>
        <v>208.0325955829594</v>
      </c>
      <c r="L17" s="5" t="str">
        <f t="shared" si="4"/>
        <v>泰國</v>
      </c>
      <c r="M17" s="32">
        <f t="shared" si="8"/>
        <v>2398.1480000000001</v>
      </c>
      <c r="N17" s="32">
        <f>K5/1000</f>
        <v>1452.7280000000001</v>
      </c>
      <c r="O17" s="32">
        <f>L5/1000</f>
        <v>945.42</v>
      </c>
      <c r="P17" s="32">
        <f t="shared" si="5"/>
        <v>507.30800000000011</v>
      </c>
    </row>
    <row r="18" spans="1:24">
      <c r="B18" s="24" t="s">
        <v>22</v>
      </c>
      <c r="C18" s="27">
        <f t="shared" si="6"/>
        <v>1127.549</v>
      </c>
      <c r="D18" s="29">
        <f t="shared" si="0"/>
        <v>13.92640522492794</v>
      </c>
      <c r="E18" s="27">
        <f>M8/1000</f>
        <v>680.77300000000002</v>
      </c>
      <c r="F18" s="29">
        <f t="shared" si="1"/>
        <v>10.398784397607063</v>
      </c>
      <c r="G18" s="27">
        <f>N8/1000</f>
        <v>446.77600000000001</v>
      </c>
      <c r="H18" s="29">
        <f t="shared" si="2"/>
        <v>19.757256049835426</v>
      </c>
      <c r="I18" s="27">
        <f t="shared" si="7"/>
        <v>233.99700000000001</v>
      </c>
      <c r="J18" s="29">
        <f t="shared" si="3"/>
        <v>-3.9346254428711647</v>
      </c>
      <c r="L18" s="5" t="str">
        <f t="shared" si="4"/>
        <v>菲律賓</v>
      </c>
      <c r="M18" s="32">
        <f t="shared" si="8"/>
        <v>989.71699999999998</v>
      </c>
      <c r="N18" s="32">
        <f>M5/1000</f>
        <v>616.649</v>
      </c>
      <c r="O18" s="32">
        <f>N5/1000</f>
        <v>373.06799999999998</v>
      </c>
      <c r="P18" s="32">
        <f t="shared" si="5"/>
        <v>243.58100000000002</v>
      </c>
    </row>
    <row r="19" spans="1:24">
      <c r="B19" s="24" t="s">
        <v>27</v>
      </c>
      <c r="C19" s="27">
        <f t="shared" si="6"/>
        <v>119.774</v>
      </c>
      <c r="D19" s="29">
        <f t="shared" si="0"/>
        <v>2.8208914222924264</v>
      </c>
      <c r="E19" s="27">
        <f>O8/1000</f>
        <v>92.278999999999996</v>
      </c>
      <c r="F19" s="29">
        <f t="shared" si="1"/>
        <v>6.3845240428401784</v>
      </c>
      <c r="G19" s="27">
        <f>P8/1000</f>
        <v>27.495000000000001</v>
      </c>
      <c r="H19" s="29">
        <f t="shared" si="2"/>
        <v>-7.5705113120650758</v>
      </c>
      <c r="I19" s="27">
        <f t="shared" si="7"/>
        <v>64.783999999999992</v>
      </c>
      <c r="J19" s="29">
        <f t="shared" si="3"/>
        <v>13.668105414605037</v>
      </c>
      <c r="L19" s="5" t="str">
        <f t="shared" si="4"/>
        <v>柬埔寨</v>
      </c>
      <c r="M19" s="32">
        <f t="shared" si="8"/>
        <v>116.488</v>
      </c>
      <c r="N19" s="32">
        <f>O5/1000</f>
        <v>86.741</v>
      </c>
      <c r="O19" s="32">
        <f>P5/1000</f>
        <v>29.747</v>
      </c>
      <c r="P19" s="32">
        <f t="shared" si="5"/>
        <v>56.994</v>
      </c>
    </row>
    <row r="20" spans="1:24">
      <c r="B20" s="24" t="s">
        <v>26</v>
      </c>
      <c r="C20" s="27">
        <f t="shared" si="6"/>
        <v>25.969000000000001</v>
      </c>
      <c r="D20" s="29">
        <f t="shared" si="0"/>
        <v>-10.368273910192238</v>
      </c>
      <c r="E20" s="27">
        <f>Q8/1000</f>
        <v>15.930999999999999</v>
      </c>
      <c r="F20" s="29">
        <f t="shared" si="1"/>
        <v>-4.2723230380963813</v>
      </c>
      <c r="G20" s="27">
        <f>R8/1000</f>
        <v>10.038</v>
      </c>
      <c r="H20" s="29">
        <f t="shared" si="2"/>
        <v>-18.595409942421536</v>
      </c>
      <c r="I20" s="27">
        <f t="shared" si="7"/>
        <v>5.8929999999999989</v>
      </c>
      <c r="J20" s="29">
        <f t="shared" si="3"/>
        <v>36.696822083043344</v>
      </c>
      <c r="L20" s="5" t="str">
        <f t="shared" si="4"/>
        <v>緬甸</v>
      </c>
      <c r="M20" s="32">
        <f t="shared" si="8"/>
        <v>28.972999999999999</v>
      </c>
      <c r="N20" s="32">
        <f>Q5/1000</f>
        <v>16.641999999999999</v>
      </c>
      <c r="O20" s="32">
        <f>R5/1000</f>
        <v>12.331</v>
      </c>
      <c r="P20" s="32">
        <f t="shared" si="5"/>
        <v>4.3109999999999999</v>
      </c>
    </row>
    <row r="21" spans="1:24">
      <c r="B21" s="24" t="s">
        <v>25</v>
      </c>
      <c r="C21" s="27">
        <f t="shared" si="6"/>
        <v>58.970999999999997</v>
      </c>
      <c r="D21" s="29">
        <f t="shared" si="0"/>
        <v>2.7100931812243934</v>
      </c>
      <c r="E21" s="27">
        <f>S8/1000</f>
        <v>9.4060000000000006</v>
      </c>
      <c r="F21" s="29">
        <f t="shared" si="1"/>
        <v>433.21995464852608</v>
      </c>
      <c r="G21" s="27">
        <f>T8/1000</f>
        <v>49.564999999999998</v>
      </c>
      <c r="H21" s="29">
        <f t="shared" si="2"/>
        <v>-10.936011931501689</v>
      </c>
      <c r="I21" s="27">
        <f t="shared" si="7"/>
        <v>-40.158999999999999</v>
      </c>
      <c r="J21" s="54">
        <f t="shared" si="3"/>
        <v>-25.475532132054113</v>
      </c>
      <c r="L21" s="5" t="str">
        <f t="shared" si="4"/>
        <v>汶萊</v>
      </c>
      <c r="M21" s="32">
        <f t="shared" si="8"/>
        <v>57.415000000000006</v>
      </c>
      <c r="N21" s="32">
        <f>S5/1000</f>
        <v>1.764</v>
      </c>
      <c r="O21" s="32">
        <f>T5/1000</f>
        <v>55.651000000000003</v>
      </c>
      <c r="P21" s="32">
        <f t="shared" si="5"/>
        <v>-53.887</v>
      </c>
    </row>
    <row r="22" spans="1:24">
      <c r="B22" s="24" t="s">
        <v>28</v>
      </c>
      <c r="C22" s="50">
        <f>E22+G22</f>
        <v>6.0809999999999995</v>
      </c>
      <c r="D22" s="49">
        <f t="shared" si="0"/>
        <v>-62.677223347449825</v>
      </c>
      <c r="E22" s="27">
        <f>U8/1000</f>
        <v>1.6319999999999999</v>
      </c>
      <c r="F22" s="29">
        <f t="shared" si="1"/>
        <v>-87.737621158614473</v>
      </c>
      <c r="G22" s="27">
        <f>V8/1000</f>
        <v>4.4489999999999998</v>
      </c>
      <c r="H22" s="29">
        <f t="shared" si="2"/>
        <v>49.095174262734574</v>
      </c>
      <c r="I22" s="27">
        <f t="shared" si="7"/>
        <v>-2.8170000000000002</v>
      </c>
      <c r="J22" s="29" t="str">
        <f t="shared" si="3"/>
        <v>–</v>
      </c>
      <c r="L22" s="5" t="str">
        <f t="shared" si="4"/>
        <v>寮國</v>
      </c>
      <c r="M22" s="32">
        <f t="shared" si="8"/>
        <v>16.292999999999999</v>
      </c>
      <c r="N22" s="32">
        <f>U5/1000</f>
        <v>13.308999999999999</v>
      </c>
      <c r="O22" s="32">
        <f>V5/1000</f>
        <v>2.984</v>
      </c>
      <c r="P22" s="32">
        <f t="shared" si="5"/>
        <v>10.324999999999999</v>
      </c>
    </row>
    <row r="23" spans="1:24">
      <c r="B23" s="120" t="s">
        <v>169</v>
      </c>
      <c r="C23" s="27">
        <f>E23+G23</f>
        <v>6.7160000000000002</v>
      </c>
      <c r="D23" s="29">
        <f t="shared" ref="D23" si="9">(C23/M23-1)*100</f>
        <v>-16.881188118811885</v>
      </c>
      <c r="E23" s="27">
        <f>W8/1000</f>
        <v>6.7140000000000004</v>
      </c>
      <c r="F23" s="29">
        <f t="shared" ref="F23" si="10">(E23/N23-1)*100</f>
        <v>-15.41950113378684</v>
      </c>
      <c r="G23" s="27">
        <f>X8/1000</f>
        <v>2E-3</v>
      </c>
      <c r="H23" s="29">
        <f t="shared" ref="H23" si="11">(G23/O23-1)*100</f>
        <v>-98.591549295774655</v>
      </c>
      <c r="I23" s="27">
        <f t="shared" ref="I23" si="12">E23-G23</f>
        <v>6.7120000000000006</v>
      </c>
      <c r="J23" s="54">
        <f t="shared" ref="J23" si="13">IF((I23*P23)&gt;0,(I23/P23-1)*100,"–")</f>
        <v>-13.904566444330413</v>
      </c>
      <c r="L23" s="121" t="str">
        <f t="shared" si="4"/>
        <v>東帝汶</v>
      </c>
      <c r="M23" s="32">
        <f t="shared" ref="M23" si="14">N23+O23</f>
        <v>8.08</v>
      </c>
      <c r="N23" s="32">
        <f>W5/1000</f>
        <v>7.9379999999999997</v>
      </c>
      <c r="O23" s="32">
        <f>X5/1000</f>
        <v>0.14199999999999999</v>
      </c>
      <c r="P23" s="32">
        <f t="shared" ref="P23" si="15">N23-O23</f>
        <v>7.7959999999999994</v>
      </c>
    </row>
    <row r="24" spans="1:24" ht="15.6" customHeight="1">
      <c r="C24" s="122"/>
      <c r="D24" s="123"/>
      <c r="E24" s="124"/>
      <c r="F24" s="125"/>
      <c r="G24" s="124"/>
      <c r="H24" s="125"/>
      <c r="I24" s="124"/>
      <c r="J24" s="125"/>
    </row>
    <row r="26" spans="1:24" s="119" customFormat="1" ht="14.25" customHeight="1">
      <c r="A26" s="117" t="s">
        <v>161</v>
      </c>
      <c r="B26" s="114" t="s">
        <v>164</v>
      </c>
      <c r="C26" s="114" t="s">
        <v>115</v>
      </c>
      <c r="D26" s="114" t="s">
        <v>116</v>
      </c>
      <c r="E26" s="114" t="s">
        <v>117</v>
      </c>
      <c r="F26" s="114" t="s">
        <v>118</v>
      </c>
      <c r="G26" s="114" t="s">
        <v>119</v>
      </c>
      <c r="H26" s="114" t="s">
        <v>120</v>
      </c>
      <c r="I26" s="114" t="s">
        <v>121</v>
      </c>
      <c r="J26" s="114" t="s">
        <v>122</v>
      </c>
      <c r="K26" s="114" t="s">
        <v>123</v>
      </c>
      <c r="L26" s="114" t="s">
        <v>124</v>
      </c>
      <c r="M26" s="114" t="s">
        <v>125</v>
      </c>
      <c r="N26" s="114" t="s">
        <v>126</v>
      </c>
      <c r="O26" s="114" t="s">
        <v>127</v>
      </c>
      <c r="P26" s="114" t="s">
        <v>128</v>
      </c>
      <c r="Q26" s="114" t="s">
        <v>129</v>
      </c>
      <c r="R26" s="114" t="s">
        <v>130</v>
      </c>
      <c r="S26" s="114" t="s">
        <v>131</v>
      </c>
      <c r="T26" s="114" t="s">
        <v>132</v>
      </c>
      <c r="U26" s="114" t="s">
        <v>133</v>
      </c>
      <c r="V26" s="114" t="s">
        <v>134</v>
      </c>
      <c r="W26" s="114" t="s">
        <v>168</v>
      </c>
      <c r="X26" s="114" t="s">
        <v>167</v>
      </c>
    </row>
    <row r="27" spans="1:24" s="119" customFormat="1" ht="13.35" customHeight="1">
      <c r="A27" s="115" t="s">
        <v>162</v>
      </c>
      <c r="B27" s="118" t="s">
        <v>100</v>
      </c>
      <c r="C27" s="116">
        <v>6130478</v>
      </c>
      <c r="D27" s="116">
        <v>1716948</v>
      </c>
      <c r="E27" s="116">
        <v>4617647</v>
      </c>
      <c r="F27" s="116">
        <v>2157842</v>
      </c>
      <c r="G27" s="116">
        <v>504967</v>
      </c>
      <c r="H27" s="116">
        <v>1104706</v>
      </c>
      <c r="I27" s="116">
        <v>2531943</v>
      </c>
      <c r="J27" s="116">
        <v>1503472</v>
      </c>
      <c r="K27" s="116">
        <v>1452728</v>
      </c>
      <c r="L27" s="116">
        <v>945420</v>
      </c>
      <c r="M27" s="116">
        <v>616649</v>
      </c>
      <c r="N27" s="116">
        <v>373068</v>
      </c>
      <c r="O27" s="116">
        <v>86741</v>
      </c>
      <c r="P27" s="116">
        <v>29747</v>
      </c>
      <c r="Q27" s="116">
        <v>16642</v>
      </c>
      <c r="R27" s="116">
        <v>12331</v>
      </c>
      <c r="S27" s="116">
        <v>1764</v>
      </c>
      <c r="T27" s="116">
        <v>55651</v>
      </c>
      <c r="U27" s="116">
        <v>13309</v>
      </c>
      <c r="V27" s="116">
        <v>2984</v>
      </c>
      <c r="W27" s="116">
        <v>7938</v>
      </c>
      <c r="X27" s="116">
        <v>142</v>
      </c>
    </row>
    <row r="28" spans="1:24" s="119" customFormat="1" ht="13.35" customHeight="1">
      <c r="A28" s="115" t="s">
        <v>163</v>
      </c>
      <c r="B28" s="118" t="s">
        <v>100</v>
      </c>
      <c r="C28" s="116">
        <v>9564689</v>
      </c>
      <c r="D28" s="116">
        <v>2642234</v>
      </c>
      <c r="E28" s="116">
        <v>5327855</v>
      </c>
      <c r="F28" s="116">
        <v>3135235</v>
      </c>
      <c r="G28" s="116">
        <v>1737138</v>
      </c>
      <c r="H28" s="116">
        <v>811210</v>
      </c>
      <c r="I28" s="116">
        <v>3489526</v>
      </c>
      <c r="J28" s="116">
        <v>3338591</v>
      </c>
      <c r="K28" s="116">
        <v>2649900</v>
      </c>
      <c r="L28" s="116">
        <v>1087226</v>
      </c>
      <c r="M28" s="116">
        <v>680773</v>
      </c>
      <c r="N28" s="116">
        <v>446776</v>
      </c>
      <c r="O28" s="116">
        <v>92279</v>
      </c>
      <c r="P28" s="116">
        <v>27495</v>
      </c>
      <c r="Q28" s="116">
        <v>15931</v>
      </c>
      <c r="R28" s="116">
        <v>10038</v>
      </c>
      <c r="S28" s="116">
        <v>9406</v>
      </c>
      <c r="T28" s="116">
        <v>49565</v>
      </c>
      <c r="U28" s="116">
        <v>1632</v>
      </c>
      <c r="V28" s="116">
        <v>4449</v>
      </c>
      <c r="W28" s="116">
        <v>6714</v>
      </c>
      <c r="X28" s="116">
        <v>2</v>
      </c>
    </row>
  </sheetData>
  <mergeCells count="1">
    <mergeCell ref="A7:B7"/>
  </mergeCells>
  <phoneticPr fontId="2" type="noConversion"/>
  <hyperlinks>
    <hyperlink ref="B1" r:id="rId1" xr:uid="{00000000-0004-0000-0100-000000000000}"/>
  </hyperlinks>
  <pageMargins left="0.7" right="0.7" top="0.75" bottom="0.75" header="0.3" footer="0.3"/>
  <pageSetup paperSize="9" orientation="portrait" r:id="rId2"/>
  <ignoredErrors>
    <ignoredError sqref="F1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/>
  <dimension ref="A1:AQ29"/>
  <sheetViews>
    <sheetView zoomScale="90" zoomScaleNormal="90" workbookViewId="0">
      <pane xSplit="3" ySplit="3" topLeftCell="O4" activePane="bottomRight" state="frozen"/>
      <selection pane="topRight" activeCell="D1" sqref="D1"/>
      <selection pane="bottomLeft" activeCell="A4" sqref="A4"/>
      <selection pane="bottomRight" activeCell="Z3" sqref="Z3:AG13"/>
    </sheetView>
  </sheetViews>
  <sheetFormatPr defaultRowHeight="16.5"/>
  <cols>
    <col min="2" max="2" width="4.75" customWidth="1"/>
    <col min="20" max="20" width="9.5" bestFit="1" customWidth="1"/>
    <col min="22" max="22" width="10.625" style="90" bestFit="1" customWidth="1"/>
    <col min="23" max="23" width="10.625" style="56" bestFit="1" customWidth="1"/>
    <col min="24" max="24" width="4" customWidth="1"/>
    <col min="25" max="25" width="16.25" customWidth="1"/>
    <col min="26" max="26" width="10.25" customWidth="1"/>
    <col min="27" max="27" width="9" bestFit="1" customWidth="1"/>
    <col min="28" max="28" width="9.125" bestFit="1" customWidth="1"/>
    <col min="29" max="29" width="9" bestFit="1" customWidth="1"/>
    <col min="30" max="30" width="9.125" bestFit="1" customWidth="1"/>
    <col min="31" max="31" width="10.25" customWidth="1"/>
    <col min="32" max="32" width="9.125" bestFit="1" customWidth="1"/>
    <col min="33" max="33" width="9.875" bestFit="1" customWidth="1"/>
  </cols>
  <sheetData>
    <row r="1" spans="1:43" ht="17.25">
      <c r="A1" s="12" t="s">
        <v>146</v>
      </c>
      <c r="E1" t="s">
        <v>42</v>
      </c>
      <c r="Y1" s="108" t="str">
        <f>W3</f>
        <v>113年</v>
      </c>
      <c r="Z1" s="98" t="s">
        <v>0</v>
      </c>
      <c r="AA1" s="98"/>
      <c r="AB1" s="99" t="s">
        <v>15</v>
      </c>
      <c r="AC1" s="99"/>
      <c r="AD1" s="98" t="s">
        <v>16</v>
      </c>
      <c r="AE1" s="98"/>
      <c r="AF1" s="99" t="s">
        <v>1</v>
      </c>
      <c r="AG1" s="99"/>
      <c r="AI1" s="79" t="s">
        <v>148</v>
      </c>
      <c r="AJ1" s="113" t="s">
        <v>144</v>
      </c>
      <c r="AK1" s="113"/>
      <c r="AL1" s="113"/>
      <c r="AM1" s="113"/>
      <c r="AN1" s="113"/>
      <c r="AO1" s="113"/>
      <c r="AP1" s="77"/>
    </row>
    <row r="2" spans="1:43" ht="17.25">
      <c r="A2" s="14" t="s">
        <v>32</v>
      </c>
      <c r="V2" s="91" t="s">
        <v>147</v>
      </c>
      <c r="W2" s="78" t="s">
        <v>147</v>
      </c>
      <c r="Y2" s="108"/>
      <c r="Z2" s="37" t="s">
        <v>2</v>
      </c>
      <c r="AA2" s="37" t="s">
        <v>3</v>
      </c>
      <c r="AB2" s="38" t="s">
        <v>2</v>
      </c>
      <c r="AC2" s="38" t="s">
        <v>3</v>
      </c>
      <c r="AD2" s="37" t="s">
        <v>2</v>
      </c>
      <c r="AE2" s="37" t="s">
        <v>3</v>
      </c>
      <c r="AF2" s="34" t="s">
        <v>2</v>
      </c>
      <c r="AG2" s="38" t="s">
        <v>3</v>
      </c>
      <c r="AI2" s="109"/>
      <c r="AJ2" s="109"/>
      <c r="AK2" s="109"/>
      <c r="AL2" s="109"/>
      <c r="AM2" s="109"/>
      <c r="AN2" s="109"/>
      <c r="AO2" s="109"/>
      <c r="AP2" s="109"/>
      <c r="AQ2" s="109"/>
    </row>
    <row r="3" spans="1:43">
      <c r="B3" s="103"/>
      <c r="C3" s="104"/>
      <c r="D3" s="31" t="s">
        <v>34</v>
      </c>
      <c r="E3" s="31" t="s">
        <v>35</v>
      </c>
      <c r="F3" s="31" t="s">
        <v>36</v>
      </c>
      <c r="G3" s="31" t="s">
        <v>37</v>
      </c>
      <c r="H3" s="31" t="s">
        <v>38</v>
      </c>
      <c r="I3" s="31" t="s">
        <v>39</v>
      </c>
      <c r="J3" s="31" t="s">
        <v>40</v>
      </c>
      <c r="K3" s="31" t="s">
        <v>41</v>
      </c>
      <c r="L3" s="31" t="s">
        <v>29</v>
      </c>
      <c r="M3" s="31" t="s">
        <v>30</v>
      </c>
      <c r="N3" s="31" t="s">
        <v>31</v>
      </c>
      <c r="O3" s="31" t="s">
        <v>65</v>
      </c>
      <c r="P3" s="31" t="s">
        <v>66</v>
      </c>
      <c r="Q3" s="31" t="s">
        <v>103</v>
      </c>
      <c r="R3" s="31" t="s">
        <v>141</v>
      </c>
      <c r="S3" s="31" t="s">
        <v>142</v>
      </c>
      <c r="T3" s="31" t="s">
        <v>136</v>
      </c>
      <c r="U3" s="31" t="s">
        <v>143</v>
      </c>
      <c r="V3" s="31" t="s">
        <v>153</v>
      </c>
      <c r="W3" s="57" t="s">
        <v>158</v>
      </c>
      <c r="Y3" s="5" t="s">
        <v>92</v>
      </c>
      <c r="Z3" s="59">
        <f>SUM(Z4:Z13)</f>
        <v>136977.65500000003</v>
      </c>
      <c r="AA3" s="60">
        <f>(Z3/Z18-1)*100</f>
        <v>16.769237897185164</v>
      </c>
      <c r="AB3" s="59">
        <f>SUM(AB4:AB13)</f>
        <v>87734.804000000004</v>
      </c>
      <c r="AC3" s="60">
        <f t="shared" ref="AA3:AC12" si="0">(AB3/AB18-1)*100</f>
        <v>15.02452269042902</v>
      </c>
      <c r="AD3" s="59">
        <f>SUM(AD4:AD13)</f>
        <v>49242.85100000001</v>
      </c>
      <c r="AE3" s="60">
        <f t="shared" ref="AE3" si="1">(AD3/AD18-1)*100</f>
        <v>20.012555745090577</v>
      </c>
      <c r="AF3" s="59">
        <f>SUM(AF4:AF13)</f>
        <v>38491.953000000001</v>
      </c>
      <c r="AG3" s="60">
        <f>IF((AF3*AF18)&gt;0,(AF3/AF18-1)*100,"–")</f>
        <v>9.2173147733282548</v>
      </c>
      <c r="AI3" s="101" t="s">
        <v>33</v>
      </c>
      <c r="AJ3" s="102"/>
      <c r="AK3" s="70" t="s">
        <v>136</v>
      </c>
      <c r="AL3" s="70" t="s">
        <v>143</v>
      </c>
    </row>
    <row r="4" spans="1:43" ht="21">
      <c r="B4" s="105" t="s">
        <v>100</v>
      </c>
      <c r="C4" s="53" t="s">
        <v>55</v>
      </c>
      <c r="D4" s="40">
        <v>8104189</v>
      </c>
      <c r="E4" s="40">
        <v>9378650</v>
      </c>
      <c r="F4" s="40">
        <v>10613104</v>
      </c>
      <c r="G4" s="40">
        <v>11777382</v>
      </c>
      <c r="H4" s="40">
        <v>8698501</v>
      </c>
      <c r="I4" s="40">
        <v>12198128</v>
      </c>
      <c r="J4" s="40">
        <v>16978012</v>
      </c>
      <c r="K4" s="40">
        <v>20198583</v>
      </c>
      <c r="L4" s="40">
        <v>19609087</v>
      </c>
      <c r="M4" s="40">
        <v>20678284</v>
      </c>
      <c r="N4" s="40">
        <v>17396074</v>
      </c>
      <c r="O4" s="40">
        <v>16147227</v>
      </c>
      <c r="P4" s="40">
        <v>17619613</v>
      </c>
      <c r="Q4" s="40">
        <v>17324072</v>
      </c>
      <c r="R4" s="40">
        <v>18183980</v>
      </c>
      <c r="S4" s="40">
        <v>19083955</v>
      </c>
      <c r="T4" s="40">
        <v>25718674</v>
      </c>
      <c r="U4" s="40">
        <v>29522660</v>
      </c>
      <c r="V4" s="40">
        <v>29738313</v>
      </c>
      <c r="W4" s="58">
        <v>33741480</v>
      </c>
      <c r="Y4" s="5" t="s">
        <v>23</v>
      </c>
      <c r="Z4" s="59">
        <f>AB4+AD4</f>
        <v>43441.441000000006</v>
      </c>
      <c r="AA4" s="60">
        <f t="shared" si="0"/>
        <v>10.643326046075163</v>
      </c>
      <c r="AB4" s="59">
        <f>W4/1000</f>
        <v>33741.480000000003</v>
      </c>
      <c r="AC4" s="60">
        <f t="shared" ref="AC4:AE4" si="2">(AB4/AB19-1)*100</f>
        <v>13.461311675615239</v>
      </c>
      <c r="AD4" s="59">
        <f t="shared" ref="AD4:AD13" si="3">W19/1000</f>
        <v>9699.9609999999993</v>
      </c>
      <c r="AE4" s="60">
        <f t="shared" si="2"/>
        <v>1.8445379924701966</v>
      </c>
      <c r="AF4" s="59">
        <f>AB4-AD4</f>
        <v>24041.519000000004</v>
      </c>
      <c r="AG4" s="60">
        <f t="shared" ref="AG4:AG11" si="4">IF((AF4*AF19)&gt;0,(AF4/AF19-1)*100,"–")</f>
        <v>18.93480820327229</v>
      </c>
      <c r="AI4" s="110" t="s">
        <v>100</v>
      </c>
      <c r="AJ4" s="73" t="s">
        <v>115</v>
      </c>
      <c r="AK4" s="72">
        <v>25718674</v>
      </c>
      <c r="AL4" s="72">
        <v>29522660</v>
      </c>
    </row>
    <row r="5" spans="1:43">
      <c r="B5" s="106"/>
      <c r="C5" s="39" t="s">
        <v>56</v>
      </c>
      <c r="D5" s="40">
        <v>4309863</v>
      </c>
      <c r="E5" s="40">
        <v>4979048</v>
      </c>
      <c r="F5" s="40">
        <v>5421303</v>
      </c>
      <c r="G5" s="40">
        <v>5541843</v>
      </c>
      <c r="H5" s="40">
        <v>4082371</v>
      </c>
      <c r="I5" s="40">
        <v>5974549</v>
      </c>
      <c r="J5" s="40">
        <v>6923594</v>
      </c>
      <c r="K5" s="40">
        <v>6587785</v>
      </c>
      <c r="L5" s="40">
        <v>8243300</v>
      </c>
      <c r="M5" s="40">
        <v>8670203</v>
      </c>
      <c r="N5" s="40">
        <v>7196851</v>
      </c>
      <c r="O5" s="40">
        <v>7814116</v>
      </c>
      <c r="P5" s="40">
        <v>10368478</v>
      </c>
      <c r="Q5" s="40">
        <v>10601675</v>
      </c>
      <c r="R5" s="40">
        <v>9399840</v>
      </c>
      <c r="S5" s="40">
        <v>9458244</v>
      </c>
      <c r="T5" s="40">
        <v>13327838</v>
      </c>
      <c r="U5" s="40">
        <v>17013703</v>
      </c>
      <c r="V5" s="40">
        <v>15165841</v>
      </c>
      <c r="W5" s="58">
        <v>19888019</v>
      </c>
      <c r="Y5" s="5" t="s">
        <v>20</v>
      </c>
      <c r="Z5" s="59">
        <f t="shared" ref="Z5:Z13" si="5">AB5+AD5</f>
        <v>34498.629000000001</v>
      </c>
      <c r="AA5" s="60">
        <f t="shared" si="0"/>
        <v>38.804869935070528</v>
      </c>
      <c r="AB5" s="59">
        <f t="shared" ref="AB5:AB13" si="6">W5/1000</f>
        <v>19888.019</v>
      </c>
      <c r="AC5" s="60">
        <f t="shared" ref="AC5:AE5" si="7">(AB5/AB20-1)*100</f>
        <v>31.136934641474866</v>
      </c>
      <c r="AD5" s="59">
        <f t="shared" si="3"/>
        <v>14610.61</v>
      </c>
      <c r="AE5" s="60">
        <f t="shared" si="7"/>
        <v>50.80819392071205</v>
      </c>
      <c r="AF5" s="59">
        <f t="shared" ref="AF5:AF13" si="8">AB5-AD5</f>
        <v>5277.4089999999997</v>
      </c>
      <c r="AG5" s="63">
        <f t="shared" si="4"/>
        <v>-3.6553190665897017</v>
      </c>
      <c r="AI5" s="111"/>
      <c r="AJ5" s="71" t="s">
        <v>117</v>
      </c>
      <c r="AK5" s="72">
        <v>13327838</v>
      </c>
      <c r="AL5" s="72">
        <v>17013703</v>
      </c>
    </row>
    <row r="6" spans="1:43">
      <c r="B6" s="106"/>
      <c r="C6" s="39" t="s">
        <v>57</v>
      </c>
      <c r="D6" s="40">
        <v>2377687</v>
      </c>
      <c r="E6" s="40">
        <v>2525924</v>
      </c>
      <c r="F6" s="40">
        <v>2944432</v>
      </c>
      <c r="G6" s="40">
        <v>3595184</v>
      </c>
      <c r="H6" s="40">
        <v>3242325</v>
      </c>
      <c r="I6" s="40">
        <v>4536294</v>
      </c>
      <c r="J6" s="40">
        <v>4875186</v>
      </c>
      <c r="K6" s="40">
        <v>5244446</v>
      </c>
      <c r="L6" s="40">
        <v>5203416</v>
      </c>
      <c r="M6" s="40">
        <v>3877398</v>
      </c>
      <c r="N6" s="40">
        <v>3105979</v>
      </c>
      <c r="O6" s="40">
        <v>2746257</v>
      </c>
      <c r="P6" s="40">
        <v>3193161</v>
      </c>
      <c r="Q6" s="40">
        <v>3329164</v>
      </c>
      <c r="R6" s="40">
        <v>2921604</v>
      </c>
      <c r="S6" s="40">
        <v>2276826</v>
      </c>
      <c r="T6" s="40">
        <v>3069876</v>
      </c>
      <c r="U6" s="40">
        <v>3214730</v>
      </c>
      <c r="V6" s="40">
        <v>3009964</v>
      </c>
      <c r="W6" s="58">
        <v>3063853</v>
      </c>
      <c r="Y6" s="5" t="s">
        <v>21</v>
      </c>
      <c r="Z6" s="59">
        <f t="shared" si="5"/>
        <v>10752.561</v>
      </c>
      <c r="AA6" s="60">
        <f t="shared" si="0"/>
        <v>3.4032134103277878</v>
      </c>
      <c r="AB6" s="59">
        <f t="shared" si="6"/>
        <v>3063.8530000000001</v>
      </c>
      <c r="AC6" s="60">
        <f t="shared" ref="AC6:AE6" si="9">(AB6/AB21-1)*100</f>
        <v>1.7903536387810615</v>
      </c>
      <c r="AD6" s="59">
        <f t="shared" si="3"/>
        <v>7688.7079999999996</v>
      </c>
      <c r="AE6" s="60">
        <f t="shared" si="9"/>
        <v>4.0602497757388667</v>
      </c>
      <c r="AF6" s="59">
        <f t="shared" si="8"/>
        <v>-4624.8549999999996</v>
      </c>
      <c r="AG6" s="60">
        <f t="shared" si="4"/>
        <v>5.6205843502154851</v>
      </c>
      <c r="AI6" s="111"/>
      <c r="AJ6" s="71" t="s">
        <v>119</v>
      </c>
      <c r="AK6" s="72">
        <v>3069876</v>
      </c>
      <c r="AL6" s="72">
        <v>3214730</v>
      </c>
    </row>
    <row r="7" spans="1:43">
      <c r="B7" s="106"/>
      <c r="C7" s="39" t="s">
        <v>58</v>
      </c>
      <c r="D7" s="40">
        <v>4136208</v>
      </c>
      <c r="E7" s="40">
        <v>4918488</v>
      </c>
      <c r="F7" s="40">
        <v>6901329</v>
      </c>
      <c r="G7" s="40">
        <v>7983915</v>
      </c>
      <c r="H7" s="40">
        <v>6016430</v>
      </c>
      <c r="I7" s="40">
        <v>7585609</v>
      </c>
      <c r="J7" s="40">
        <v>9205773</v>
      </c>
      <c r="K7" s="40">
        <v>8557048</v>
      </c>
      <c r="L7" s="40">
        <v>9018544</v>
      </c>
      <c r="M7" s="40">
        <v>10104121</v>
      </c>
      <c r="N7" s="40">
        <v>9675233</v>
      </c>
      <c r="O7" s="40">
        <v>9511294</v>
      </c>
      <c r="P7" s="40">
        <v>10456687</v>
      </c>
      <c r="Q7" s="40">
        <v>10770602</v>
      </c>
      <c r="R7" s="40">
        <v>10771752</v>
      </c>
      <c r="S7" s="40">
        <v>10521227</v>
      </c>
      <c r="T7" s="40">
        <v>13966601</v>
      </c>
      <c r="U7" s="40">
        <v>14574219</v>
      </c>
      <c r="V7" s="40">
        <v>11725257</v>
      </c>
      <c r="W7" s="58">
        <v>14274984</v>
      </c>
      <c r="Y7" s="5" t="s">
        <v>24</v>
      </c>
      <c r="Z7" s="59">
        <f t="shared" si="5"/>
        <v>22211.421000000002</v>
      </c>
      <c r="AA7" s="60">
        <f t="shared" si="0"/>
        <v>24.206603487706335</v>
      </c>
      <c r="AB7" s="59">
        <f t="shared" si="6"/>
        <v>14274.984</v>
      </c>
      <c r="AC7" s="60">
        <f t="shared" ref="AC7:AE7" si="10">(AB7/AB22-1)*100</f>
        <v>21.745595853464028</v>
      </c>
      <c r="AD7" s="59">
        <f t="shared" si="3"/>
        <v>7936.4369999999999</v>
      </c>
      <c r="AE7" s="60">
        <f t="shared" si="10"/>
        <v>28.893000663918311</v>
      </c>
      <c r="AF7" s="59">
        <f t="shared" si="8"/>
        <v>6338.5470000000005</v>
      </c>
      <c r="AG7" s="60">
        <f t="shared" si="4"/>
        <v>13.841443581777124</v>
      </c>
      <c r="AI7" s="111"/>
      <c r="AJ7" s="71" t="s">
        <v>121</v>
      </c>
      <c r="AK7" s="72">
        <v>13966601</v>
      </c>
      <c r="AL7" s="72">
        <v>14574219</v>
      </c>
    </row>
    <row r="8" spans="1:43">
      <c r="B8" s="106"/>
      <c r="C8" s="39" t="s">
        <v>59</v>
      </c>
      <c r="D8" s="40">
        <v>3871961</v>
      </c>
      <c r="E8" s="40">
        <v>4632717</v>
      </c>
      <c r="F8" s="40">
        <v>5262071</v>
      </c>
      <c r="G8" s="40">
        <v>4975330</v>
      </c>
      <c r="H8" s="40">
        <v>3873357</v>
      </c>
      <c r="I8" s="40">
        <v>5355081</v>
      </c>
      <c r="J8" s="40">
        <v>6214005</v>
      </c>
      <c r="K8" s="40">
        <v>6665294</v>
      </c>
      <c r="L8" s="40">
        <v>6431935</v>
      </c>
      <c r="M8" s="40">
        <v>6193998</v>
      </c>
      <c r="N8" s="40">
        <v>5769926</v>
      </c>
      <c r="O8" s="40">
        <v>5490290</v>
      </c>
      <c r="P8" s="40">
        <v>6381470</v>
      </c>
      <c r="Q8" s="40">
        <v>6167705</v>
      </c>
      <c r="R8" s="40">
        <v>5517710</v>
      </c>
      <c r="S8" s="40">
        <v>5289108</v>
      </c>
      <c r="T8" s="40">
        <v>7023744</v>
      </c>
      <c r="U8" s="40">
        <v>7549522</v>
      </c>
      <c r="V8" s="40">
        <v>10858627</v>
      </c>
      <c r="W8" s="58">
        <v>11819781</v>
      </c>
      <c r="Y8" s="5" t="s">
        <v>19</v>
      </c>
      <c r="Z8" s="59">
        <f t="shared" si="5"/>
        <v>18052.791000000001</v>
      </c>
      <c r="AA8" s="60">
        <f t="shared" si="0"/>
        <v>11.163067448985874</v>
      </c>
      <c r="AB8" s="59">
        <f t="shared" si="6"/>
        <v>11819.781000000001</v>
      </c>
      <c r="AC8" s="60">
        <f t="shared" ref="AC8:AE8" si="11">(AB8/AB23-1)*100</f>
        <v>8.8515242304574961</v>
      </c>
      <c r="AD8" s="59">
        <f t="shared" si="3"/>
        <v>6233.01</v>
      </c>
      <c r="AE8" s="60">
        <f t="shared" si="11"/>
        <v>15.827410188373015</v>
      </c>
      <c r="AF8" s="59">
        <f t="shared" si="8"/>
        <v>5586.7710000000006</v>
      </c>
      <c r="AG8" s="60">
        <f t="shared" si="4"/>
        <v>1.9979603223172715</v>
      </c>
      <c r="AI8" s="111"/>
      <c r="AJ8" s="71" t="s">
        <v>123</v>
      </c>
      <c r="AK8" s="72">
        <v>7023744</v>
      </c>
      <c r="AL8" s="72">
        <v>7549522</v>
      </c>
    </row>
    <row r="9" spans="1:43">
      <c r="B9" s="106"/>
      <c r="C9" s="39" t="s">
        <v>60</v>
      </c>
      <c r="D9" s="40">
        <v>4351158</v>
      </c>
      <c r="E9" s="40">
        <v>4516470</v>
      </c>
      <c r="F9" s="40">
        <v>4957745</v>
      </c>
      <c r="G9" s="40">
        <v>4820816</v>
      </c>
      <c r="H9" s="40">
        <v>4456782</v>
      </c>
      <c r="I9" s="40">
        <v>6034825</v>
      </c>
      <c r="J9" s="40">
        <v>7053466</v>
      </c>
      <c r="K9" s="40">
        <v>8945191</v>
      </c>
      <c r="L9" s="40">
        <v>9820662</v>
      </c>
      <c r="M9" s="40">
        <v>9614527</v>
      </c>
      <c r="N9" s="40">
        <v>7513737</v>
      </c>
      <c r="O9" s="40">
        <v>8659120</v>
      </c>
      <c r="P9" s="40">
        <v>9592794</v>
      </c>
      <c r="Q9" s="40">
        <v>8942334</v>
      </c>
      <c r="R9" s="40">
        <v>6156565</v>
      </c>
      <c r="S9" s="40">
        <v>5646009</v>
      </c>
      <c r="T9" s="40">
        <v>6073164</v>
      </c>
      <c r="U9" s="40">
        <v>7639749</v>
      </c>
      <c r="V9" s="40">
        <v>5062215</v>
      </c>
      <c r="W9" s="58">
        <v>4248684</v>
      </c>
      <c r="Y9" s="5" t="s">
        <v>22</v>
      </c>
      <c r="Z9" s="59">
        <f t="shared" si="5"/>
        <v>6711.0969999999998</v>
      </c>
      <c r="AA9" s="60">
        <f t="shared" si="0"/>
        <v>-9.4300437161405135</v>
      </c>
      <c r="AB9" s="59">
        <f t="shared" si="6"/>
        <v>4248.6840000000002</v>
      </c>
      <c r="AC9" s="60">
        <f t="shared" ref="AC9:AE9" si="12">(AB9/AB24-1)*100</f>
        <v>-16.070652866383583</v>
      </c>
      <c r="AD9" s="59">
        <f t="shared" si="3"/>
        <v>2462.413</v>
      </c>
      <c r="AE9" s="60">
        <f t="shared" si="12"/>
        <v>4.8891351888752599</v>
      </c>
      <c r="AF9" s="59">
        <f t="shared" si="8"/>
        <v>1786.2710000000002</v>
      </c>
      <c r="AG9" s="60">
        <f t="shared" si="4"/>
        <v>-34.197174444232829</v>
      </c>
      <c r="AI9" s="111"/>
      <c r="AJ9" s="71" t="s">
        <v>125</v>
      </c>
      <c r="AK9" s="72">
        <v>6073164</v>
      </c>
      <c r="AL9" s="72">
        <v>7639749</v>
      </c>
    </row>
    <row r="10" spans="1:43">
      <c r="B10" s="106"/>
      <c r="C10" s="39" t="s">
        <v>61</v>
      </c>
      <c r="D10" s="40">
        <v>332458</v>
      </c>
      <c r="E10" s="40">
        <v>458061</v>
      </c>
      <c r="F10" s="40">
        <v>428682</v>
      </c>
      <c r="G10" s="40">
        <v>414000</v>
      </c>
      <c r="H10" s="40">
        <v>323660</v>
      </c>
      <c r="I10" s="40">
        <v>467949</v>
      </c>
      <c r="J10" s="40">
        <v>633158</v>
      </c>
      <c r="K10" s="40">
        <v>654069</v>
      </c>
      <c r="L10" s="40">
        <v>672895</v>
      </c>
      <c r="M10" s="40">
        <v>694659</v>
      </c>
      <c r="N10" s="55">
        <v>682991</v>
      </c>
      <c r="O10" s="40">
        <v>650298</v>
      </c>
      <c r="P10" s="40">
        <v>649401</v>
      </c>
      <c r="Q10" s="40">
        <v>700265</v>
      </c>
      <c r="R10" s="40">
        <v>719191</v>
      </c>
      <c r="S10" s="40">
        <v>669935</v>
      </c>
      <c r="T10" s="40">
        <v>856909</v>
      </c>
      <c r="U10" s="40">
        <v>868300</v>
      </c>
      <c r="V10" s="40">
        <v>562946</v>
      </c>
      <c r="W10" s="58">
        <v>550742</v>
      </c>
      <c r="Y10" s="5" t="s">
        <v>27</v>
      </c>
      <c r="Z10" s="59">
        <f t="shared" si="5"/>
        <v>724.22199999999998</v>
      </c>
      <c r="AA10" s="60">
        <f>(Z10/Z25-1)*100</f>
        <v>-0.85520398538474485</v>
      </c>
      <c r="AB10" s="59">
        <f>W10/1000</f>
        <v>550.74199999999996</v>
      </c>
      <c r="AC10" s="60">
        <f t="shared" ref="AC10:AE10" si="13">(AB10/AB25-1)*100</f>
        <v>-2.167881111154546</v>
      </c>
      <c r="AD10" s="59">
        <f t="shared" si="3"/>
        <v>173.48</v>
      </c>
      <c r="AE10" s="60">
        <f t="shared" si="13"/>
        <v>3.5559296335428536</v>
      </c>
      <c r="AF10" s="59">
        <f t="shared" si="8"/>
        <v>377.26199999999994</v>
      </c>
      <c r="AG10" s="60">
        <f t="shared" si="4"/>
        <v>-4.5928031500444</v>
      </c>
      <c r="AI10" s="111"/>
      <c r="AJ10" s="71" t="s">
        <v>127</v>
      </c>
      <c r="AK10" s="72">
        <v>856909</v>
      </c>
      <c r="AL10" s="72">
        <v>868300</v>
      </c>
    </row>
    <row r="11" spans="1:43">
      <c r="B11" s="106"/>
      <c r="C11" s="39" t="s">
        <v>62</v>
      </c>
      <c r="D11" s="40">
        <v>80062</v>
      </c>
      <c r="E11" s="40">
        <v>68655</v>
      </c>
      <c r="F11" s="40">
        <v>72023</v>
      </c>
      <c r="G11" s="40">
        <v>97545</v>
      </c>
      <c r="H11" s="40">
        <v>83346</v>
      </c>
      <c r="I11" s="40">
        <v>109285</v>
      </c>
      <c r="J11" s="40">
        <v>137438</v>
      </c>
      <c r="K11" s="40">
        <v>149874</v>
      </c>
      <c r="L11" s="40">
        <v>185210</v>
      </c>
      <c r="M11" s="40">
        <v>230087</v>
      </c>
      <c r="N11" s="40">
        <v>222571</v>
      </c>
      <c r="O11" s="40">
        <v>211908</v>
      </c>
      <c r="P11" s="40">
        <v>238024</v>
      </c>
      <c r="Q11" s="40">
        <v>271166</v>
      </c>
      <c r="R11" s="40">
        <v>242112</v>
      </c>
      <c r="S11" s="40">
        <v>206382</v>
      </c>
      <c r="T11" s="40">
        <v>171984</v>
      </c>
      <c r="U11" s="40">
        <v>191617</v>
      </c>
      <c r="V11" s="40">
        <v>132654</v>
      </c>
      <c r="W11" s="58">
        <v>95584</v>
      </c>
      <c r="Y11" s="5" t="s">
        <v>26</v>
      </c>
      <c r="Z11" s="59">
        <f t="shared" si="5"/>
        <v>167.90100000000001</v>
      </c>
      <c r="AA11" s="60">
        <f t="shared" si="0"/>
        <v>-21.031243973906122</v>
      </c>
      <c r="AB11" s="59">
        <f t="shared" si="6"/>
        <v>95.584000000000003</v>
      </c>
      <c r="AC11" s="60">
        <f t="shared" ref="AC11:AE11" si="14">(AB11/AB26-1)*100</f>
        <v>-27.944879159316717</v>
      </c>
      <c r="AD11" s="59">
        <f t="shared" si="3"/>
        <v>72.316999999999993</v>
      </c>
      <c r="AE11" s="60">
        <f t="shared" si="14"/>
        <v>-9.5619223891049607</v>
      </c>
      <c r="AF11" s="59">
        <f t="shared" si="8"/>
        <v>23.26700000000001</v>
      </c>
      <c r="AG11" s="60">
        <f t="shared" si="4"/>
        <v>-55.842553756808542</v>
      </c>
      <c r="AI11" s="111"/>
      <c r="AJ11" s="71" t="s">
        <v>129</v>
      </c>
      <c r="AK11" s="72">
        <v>171984</v>
      </c>
      <c r="AL11" s="72">
        <v>191617</v>
      </c>
    </row>
    <row r="12" spans="1:43">
      <c r="B12" s="106"/>
      <c r="C12" s="39" t="s">
        <v>63</v>
      </c>
      <c r="D12" s="40">
        <v>18206</v>
      </c>
      <c r="E12" s="40">
        <v>13713</v>
      </c>
      <c r="F12" s="40">
        <v>16586</v>
      </c>
      <c r="G12" s="40">
        <v>27611</v>
      </c>
      <c r="H12" s="40">
        <v>30163</v>
      </c>
      <c r="I12" s="40">
        <v>25595</v>
      </c>
      <c r="J12" s="40">
        <v>37781</v>
      </c>
      <c r="K12" s="40">
        <v>33596</v>
      </c>
      <c r="L12" s="40">
        <v>30982</v>
      </c>
      <c r="M12" s="40">
        <v>25529</v>
      </c>
      <c r="N12" s="40">
        <v>23852</v>
      </c>
      <c r="O12" s="40">
        <v>13652</v>
      </c>
      <c r="P12" s="40">
        <v>11922</v>
      </c>
      <c r="Q12" s="40">
        <v>12816</v>
      </c>
      <c r="R12" s="40">
        <v>11877</v>
      </c>
      <c r="S12" s="40">
        <v>57639</v>
      </c>
      <c r="T12" s="40">
        <v>24337</v>
      </c>
      <c r="U12" s="40">
        <v>28946</v>
      </c>
      <c r="V12" s="40">
        <v>12732</v>
      </c>
      <c r="W12" s="58">
        <v>14430</v>
      </c>
      <c r="Y12" s="5" t="s">
        <v>25</v>
      </c>
      <c r="Z12" s="59">
        <f t="shared" si="5"/>
        <v>353.81700000000001</v>
      </c>
      <c r="AA12" s="60">
        <f t="shared" si="0"/>
        <v>21.648885511825643</v>
      </c>
      <c r="AB12" s="59">
        <f t="shared" si="6"/>
        <v>14.43</v>
      </c>
      <c r="AC12" s="60">
        <f t="shared" ref="AC12:AE12" si="15">(AB12/AB27-1)*100</f>
        <v>13.336475023562677</v>
      </c>
      <c r="AD12" s="59">
        <f t="shared" si="3"/>
        <v>339.387</v>
      </c>
      <c r="AE12" s="60">
        <f t="shared" si="15"/>
        <v>22.029419061624679</v>
      </c>
      <c r="AF12" s="59">
        <f t="shared" si="8"/>
        <v>-324.95699999999999</v>
      </c>
      <c r="AG12" s="63">
        <f>IF((AF12*AF27)&gt;0,(AF12/AF27-1)*100,"–")</f>
        <v>22.446464973792967</v>
      </c>
      <c r="AI12" s="111"/>
      <c r="AJ12" s="71" t="s">
        <v>131</v>
      </c>
      <c r="AK12" s="72">
        <v>24337</v>
      </c>
      <c r="AL12" s="72">
        <v>28946</v>
      </c>
    </row>
    <row r="13" spans="1:43">
      <c r="B13" s="107"/>
      <c r="C13" s="39" t="s">
        <v>64</v>
      </c>
      <c r="D13" s="40">
        <v>2131</v>
      </c>
      <c r="E13" s="40">
        <v>2651</v>
      </c>
      <c r="F13" s="40">
        <v>1832</v>
      </c>
      <c r="G13" s="40">
        <v>2953</v>
      </c>
      <c r="H13" s="40">
        <v>3230</v>
      </c>
      <c r="I13" s="40">
        <v>3922</v>
      </c>
      <c r="J13" s="40">
        <v>2235</v>
      </c>
      <c r="K13" s="40">
        <v>3173</v>
      </c>
      <c r="L13" s="40">
        <v>3821</v>
      </c>
      <c r="M13" s="40">
        <v>3683</v>
      </c>
      <c r="N13" s="40">
        <v>3290</v>
      </c>
      <c r="O13" s="40">
        <v>3866</v>
      </c>
      <c r="P13" s="40">
        <v>6740</v>
      </c>
      <c r="Q13" s="40">
        <v>5926</v>
      </c>
      <c r="R13" s="40">
        <v>10112</v>
      </c>
      <c r="S13" s="40">
        <v>6005</v>
      </c>
      <c r="T13" s="40">
        <v>8622</v>
      </c>
      <c r="U13" s="40">
        <v>5988</v>
      </c>
      <c r="V13" s="40">
        <v>6320</v>
      </c>
      <c r="W13" s="58">
        <v>37247</v>
      </c>
      <c r="Y13" s="5" t="s">
        <v>28</v>
      </c>
      <c r="Z13" s="59">
        <f t="shared" si="5"/>
        <v>63.774999999999999</v>
      </c>
      <c r="AA13" s="60">
        <f>(Z13/Z28-1)*100</f>
        <v>158.98477157360404</v>
      </c>
      <c r="AB13" s="59">
        <f t="shared" si="6"/>
        <v>37.247</v>
      </c>
      <c r="AC13" s="60">
        <f t="shared" ref="AC13:AE13" si="16">(AB13/AB28-1)*100</f>
        <v>489.35126582278474</v>
      </c>
      <c r="AD13" s="59">
        <f t="shared" si="3"/>
        <v>26.527999999999999</v>
      </c>
      <c r="AE13" s="60">
        <f t="shared" si="16"/>
        <v>44.922152417372295</v>
      </c>
      <c r="AF13" s="59">
        <f t="shared" si="8"/>
        <v>10.719000000000001</v>
      </c>
      <c r="AG13" s="60" t="str">
        <f>IF((AF13*AF28)&gt;0,(AF13/AF28-1)*100,"–")</f>
        <v>–</v>
      </c>
      <c r="AI13" s="112"/>
      <c r="AJ13" s="71" t="s">
        <v>133</v>
      </c>
      <c r="AK13" s="72">
        <v>8622</v>
      </c>
      <c r="AL13" s="72">
        <v>5988</v>
      </c>
    </row>
    <row r="14" spans="1:43">
      <c r="T14">
        <v>70241749</v>
      </c>
      <c r="U14">
        <v>80609434</v>
      </c>
      <c r="V14" s="92">
        <f>SUM(V4:V13)</f>
        <v>76274869</v>
      </c>
      <c r="W14" s="74">
        <f>SUM(W4:W13)</f>
        <v>87734804</v>
      </c>
    </row>
    <row r="16" spans="1:43">
      <c r="AI16" s="79" t="s">
        <v>149</v>
      </c>
      <c r="AJ16" s="113" t="s">
        <v>144</v>
      </c>
      <c r="AK16" s="113"/>
      <c r="AL16" s="113"/>
      <c r="AM16" s="113"/>
      <c r="AN16" s="113"/>
      <c r="AO16" s="113"/>
      <c r="AP16" s="77"/>
    </row>
    <row r="17" spans="1:43" ht="23.45" customHeight="1">
      <c r="A17" s="15" t="s">
        <v>101</v>
      </c>
      <c r="Y17" s="42" t="str">
        <f>V3</f>
        <v>112年</v>
      </c>
      <c r="AI17" s="109"/>
      <c r="AJ17" s="109"/>
      <c r="AK17" s="109"/>
      <c r="AL17" s="109"/>
      <c r="AM17" s="109"/>
      <c r="AN17" s="109"/>
      <c r="AO17" s="109"/>
      <c r="AP17" s="109"/>
      <c r="AQ17" s="109"/>
    </row>
    <row r="18" spans="1:43">
      <c r="B18" s="103" t="s">
        <v>33</v>
      </c>
      <c r="C18" s="104"/>
      <c r="D18" s="31" t="s">
        <v>34</v>
      </c>
      <c r="E18" s="31" t="s">
        <v>35</v>
      </c>
      <c r="F18" s="31" t="s">
        <v>36</v>
      </c>
      <c r="G18" s="31" t="s">
        <v>37</v>
      </c>
      <c r="H18" s="31" t="s">
        <v>38</v>
      </c>
      <c r="I18" s="31" t="s">
        <v>39</v>
      </c>
      <c r="J18" s="31" t="s">
        <v>40</v>
      </c>
      <c r="K18" s="31" t="s">
        <v>41</v>
      </c>
      <c r="L18" s="31" t="s">
        <v>29</v>
      </c>
      <c r="M18" s="31" t="s">
        <v>30</v>
      </c>
      <c r="N18" s="31" t="s">
        <v>31</v>
      </c>
      <c r="O18" s="31" t="s">
        <v>65</v>
      </c>
      <c r="P18" s="31" t="s">
        <v>66</v>
      </c>
      <c r="Q18" s="31" t="s">
        <v>103</v>
      </c>
      <c r="R18" s="31" t="s">
        <v>141</v>
      </c>
      <c r="S18" s="31" t="s">
        <v>142</v>
      </c>
      <c r="T18" s="31" t="s">
        <v>136</v>
      </c>
      <c r="U18" s="31" t="s">
        <v>143</v>
      </c>
      <c r="V18" s="31" t="s">
        <v>153</v>
      </c>
      <c r="W18" s="57" t="s">
        <v>158</v>
      </c>
      <c r="Y18" s="42" t="s">
        <v>105</v>
      </c>
      <c r="Z18" s="17">
        <v>117306.285</v>
      </c>
      <c r="AA18">
        <v>-12.813829057993708</v>
      </c>
      <c r="AB18" s="17">
        <v>76274.868999999992</v>
      </c>
      <c r="AC18">
        <v>-5.3772428175094316</v>
      </c>
      <c r="AD18" s="17">
        <v>41031.415999999997</v>
      </c>
      <c r="AE18">
        <v>-23.927793411109821</v>
      </c>
      <c r="AF18" s="17">
        <v>35243.453000000001</v>
      </c>
      <c r="AG18">
        <v>32.136650253183397</v>
      </c>
      <c r="AI18" s="101" t="s">
        <v>33</v>
      </c>
      <c r="AJ18" s="102"/>
      <c r="AK18" s="70" t="s">
        <v>136</v>
      </c>
      <c r="AL18" s="70" t="s">
        <v>143</v>
      </c>
    </row>
    <row r="19" spans="1:43" ht="21">
      <c r="B19" s="105" t="s">
        <v>100</v>
      </c>
      <c r="C19" s="53" t="s">
        <v>69</v>
      </c>
      <c r="D19" s="40">
        <v>4982202</v>
      </c>
      <c r="E19" s="40">
        <v>5119205</v>
      </c>
      <c r="F19" s="40">
        <v>4777702</v>
      </c>
      <c r="G19" s="40">
        <v>4860039</v>
      </c>
      <c r="H19" s="40">
        <v>4814185</v>
      </c>
      <c r="I19" s="40">
        <v>7675032</v>
      </c>
      <c r="J19" s="40">
        <v>8022298</v>
      </c>
      <c r="K19" s="40">
        <v>8171787</v>
      </c>
      <c r="L19" s="40">
        <v>8605822</v>
      </c>
      <c r="M19" s="40">
        <v>8435272</v>
      </c>
      <c r="N19" s="40">
        <v>7170552</v>
      </c>
      <c r="O19" s="40">
        <v>7526000</v>
      </c>
      <c r="P19" s="40">
        <v>8711443</v>
      </c>
      <c r="Q19" s="40">
        <v>8416360</v>
      </c>
      <c r="R19" s="40">
        <v>7922364</v>
      </c>
      <c r="S19" s="40">
        <v>8989117</v>
      </c>
      <c r="T19" s="40">
        <v>12073253</v>
      </c>
      <c r="U19" s="40">
        <v>12525520</v>
      </c>
      <c r="V19" s="40">
        <v>9524282</v>
      </c>
      <c r="W19" s="58">
        <v>9699961</v>
      </c>
      <c r="Z19" s="17">
        <v>39262.595000000001</v>
      </c>
      <c r="AA19">
        <v>-6.6247457083754906</v>
      </c>
      <c r="AB19" s="17">
        <v>29738.312999999998</v>
      </c>
      <c r="AC19">
        <v>0.73046602169315467</v>
      </c>
      <c r="AD19" s="17">
        <v>9524.2819999999992</v>
      </c>
      <c r="AE19">
        <v>-23.960985252508483</v>
      </c>
      <c r="AF19" s="17">
        <v>20214.030999999999</v>
      </c>
      <c r="AG19">
        <v>18.926072268628722</v>
      </c>
      <c r="AI19" s="110" t="s">
        <v>100</v>
      </c>
      <c r="AJ19" s="73" t="s">
        <v>116</v>
      </c>
      <c r="AK19" s="72">
        <v>12073253</v>
      </c>
      <c r="AL19" s="72">
        <v>12525520</v>
      </c>
    </row>
    <row r="20" spans="1:43">
      <c r="B20" s="106"/>
      <c r="C20" s="39" t="s">
        <v>70</v>
      </c>
      <c r="D20" s="40">
        <v>5257569</v>
      </c>
      <c r="E20" s="40">
        <v>6118187</v>
      </c>
      <c r="F20" s="40">
        <v>6321242</v>
      </c>
      <c r="G20" s="40">
        <v>6916704</v>
      </c>
      <c r="H20" s="40">
        <v>4700786</v>
      </c>
      <c r="I20" s="40">
        <v>7861085</v>
      </c>
      <c r="J20" s="40">
        <v>8792879</v>
      </c>
      <c r="K20" s="40">
        <v>7980532</v>
      </c>
      <c r="L20" s="40">
        <v>8254795</v>
      </c>
      <c r="M20" s="40">
        <v>8952644</v>
      </c>
      <c r="N20" s="40">
        <v>6733747</v>
      </c>
      <c r="O20" s="40">
        <v>6288797</v>
      </c>
      <c r="P20" s="40">
        <v>7178476</v>
      </c>
      <c r="Q20" s="40">
        <v>9304519</v>
      </c>
      <c r="R20" s="40">
        <v>10365562</v>
      </c>
      <c r="S20" s="40">
        <v>9889400</v>
      </c>
      <c r="T20" s="40">
        <v>11798642</v>
      </c>
      <c r="U20" s="40">
        <v>13549161</v>
      </c>
      <c r="V20" s="40">
        <v>9688207</v>
      </c>
      <c r="W20" s="58">
        <v>14610610</v>
      </c>
      <c r="Z20" s="17">
        <v>24854.048000000003</v>
      </c>
      <c r="AA20">
        <v>-18.678930089797863</v>
      </c>
      <c r="AB20" s="17">
        <v>15165.841</v>
      </c>
      <c r="AC20">
        <v>-10.861021848095042</v>
      </c>
      <c r="AD20" s="17">
        <v>9688.2070000000003</v>
      </c>
      <c r="AE20">
        <v>-28.495889893108505</v>
      </c>
      <c r="AF20" s="17">
        <v>5477.634</v>
      </c>
      <c r="AG20">
        <v>58.105573550558717</v>
      </c>
      <c r="AI20" s="111"/>
      <c r="AJ20" s="71" t="s">
        <v>118</v>
      </c>
      <c r="AK20" s="72">
        <v>11798642</v>
      </c>
      <c r="AL20" s="72">
        <v>13549161</v>
      </c>
    </row>
    <row r="21" spans="1:43">
      <c r="B21" s="106"/>
      <c r="C21" s="39" t="s">
        <v>71</v>
      </c>
      <c r="D21" s="40">
        <v>4565267</v>
      </c>
      <c r="E21" s="40">
        <v>5245054</v>
      </c>
      <c r="F21" s="40">
        <v>5801663</v>
      </c>
      <c r="G21" s="40">
        <v>7313478</v>
      </c>
      <c r="H21" s="40">
        <v>5197563</v>
      </c>
      <c r="I21" s="40">
        <v>6055275</v>
      </c>
      <c r="J21" s="40">
        <v>7452648</v>
      </c>
      <c r="K21" s="40">
        <v>7350191</v>
      </c>
      <c r="L21" s="40">
        <v>7173389</v>
      </c>
      <c r="M21" s="40">
        <v>7398468</v>
      </c>
      <c r="N21" s="40">
        <v>5961973</v>
      </c>
      <c r="O21" s="40">
        <v>4311256</v>
      </c>
      <c r="P21" s="40">
        <v>4880588</v>
      </c>
      <c r="Q21" s="40">
        <v>5486763</v>
      </c>
      <c r="R21" s="40">
        <v>4681096</v>
      </c>
      <c r="S21" s="40">
        <v>4507631</v>
      </c>
      <c r="T21" s="40">
        <v>7909457</v>
      </c>
      <c r="U21" s="40">
        <v>11211753</v>
      </c>
      <c r="V21" s="40">
        <v>7388708</v>
      </c>
      <c r="W21" s="58">
        <v>7688708</v>
      </c>
      <c r="Z21" s="17">
        <v>10398.671999999999</v>
      </c>
      <c r="AA21">
        <v>-27.919562931589091</v>
      </c>
      <c r="AB21" s="17">
        <v>3009.9639999999999</v>
      </c>
      <c r="AC21">
        <v>-6.3696173551122559</v>
      </c>
      <c r="AD21" s="17">
        <v>7388.7079999999996</v>
      </c>
      <c r="AE21">
        <v>-34.098548193132693</v>
      </c>
      <c r="AF21" s="17">
        <v>-4378.7439999999997</v>
      </c>
      <c r="AG21">
        <v>-45.245324416348446</v>
      </c>
      <c r="AI21" s="111"/>
      <c r="AJ21" s="71" t="s">
        <v>120</v>
      </c>
      <c r="AK21" s="72">
        <v>7909457</v>
      </c>
      <c r="AL21" s="72">
        <v>11211753</v>
      </c>
    </row>
    <row r="22" spans="1:43">
      <c r="B22" s="106"/>
      <c r="C22" s="39" t="s">
        <v>72</v>
      </c>
      <c r="D22" s="40">
        <v>692028</v>
      </c>
      <c r="E22" s="40">
        <v>850036</v>
      </c>
      <c r="F22" s="40">
        <v>1041230</v>
      </c>
      <c r="G22" s="40">
        <v>1199198</v>
      </c>
      <c r="H22" s="40">
        <v>914587</v>
      </c>
      <c r="I22" s="40">
        <v>1277123</v>
      </c>
      <c r="J22" s="40">
        <v>1867194</v>
      </c>
      <c r="K22" s="40">
        <v>2302968</v>
      </c>
      <c r="L22" s="40">
        <v>2696409</v>
      </c>
      <c r="M22" s="40">
        <v>2584372</v>
      </c>
      <c r="N22" s="40">
        <v>2543697</v>
      </c>
      <c r="O22" s="40">
        <v>2746446</v>
      </c>
      <c r="P22" s="40">
        <v>3120021</v>
      </c>
      <c r="Q22" s="40">
        <v>3697691</v>
      </c>
      <c r="R22" s="40">
        <v>5281778</v>
      </c>
      <c r="S22" s="40">
        <v>5496903</v>
      </c>
      <c r="T22" s="40">
        <v>6146516</v>
      </c>
      <c r="U22" s="40">
        <v>6985458</v>
      </c>
      <c r="V22" s="40">
        <v>6157384</v>
      </c>
      <c r="W22" s="58">
        <v>7936437</v>
      </c>
      <c r="Z22" s="17">
        <v>17882.641</v>
      </c>
      <c r="AA22">
        <v>-17.055153470063576</v>
      </c>
      <c r="AB22" s="17">
        <v>11725.257</v>
      </c>
      <c r="AC22">
        <v>-19.547956566317549</v>
      </c>
      <c r="AD22" s="17">
        <v>6157.384</v>
      </c>
      <c r="AE22">
        <v>-11.854254939332531</v>
      </c>
      <c r="AF22" s="17">
        <v>5567.8729999999996</v>
      </c>
      <c r="AG22">
        <v>-26.630012461849837</v>
      </c>
      <c r="AI22" s="111"/>
      <c r="AJ22" s="71" t="s">
        <v>122</v>
      </c>
      <c r="AK22" s="72">
        <v>6146516</v>
      </c>
      <c r="AL22" s="72">
        <v>6985458</v>
      </c>
    </row>
    <row r="23" spans="1:43">
      <c r="B23" s="106"/>
      <c r="C23" s="39" t="s">
        <v>73</v>
      </c>
      <c r="D23" s="40">
        <v>2916451</v>
      </c>
      <c r="E23" s="40">
        <v>3354831</v>
      </c>
      <c r="F23" s="40">
        <v>3629547</v>
      </c>
      <c r="G23" s="40">
        <v>3262261</v>
      </c>
      <c r="H23" s="40">
        <v>2701140</v>
      </c>
      <c r="I23" s="40">
        <v>3840014</v>
      </c>
      <c r="J23" s="40">
        <v>4404640</v>
      </c>
      <c r="K23" s="40">
        <v>3708830</v>
      </c>
      <c r="L23" s="40">
        <v>3793413</v>
      </c>
      <c r="M23" s="40">
        <v>4407970</v>
      </c>
      <c r="N23" s="40">
        <v>4042623</v>
      </c>
      <c r="O23" s="40">
        <v>3817594</v>
      </c>
      <c r="P23" s="40">
        <v>4357407</v>
      </c>
      <c r="Q23" s="40">
        <v>4581401</v>
      </c>
      <c r="R23" s="40">
        <v>4253398</v>
      </c>
      <c r="S23" s="40">
        <v>4543670</v>
      </c>
      <c r="T23" s="40">
        <v>5961364</v>
      </c>
      <c r="U23" s="40">
        <v>6291303</v>
      </c>
      <c r="V23" s="40">
        <v>5381291</v>
      </c>
      <c r="W23" s="58">
        <v>6233010</v>
      </c>
      <c r="Z23" s="17">
        <v>16239.918000000001</v>
      </c>
      <c r="AA23">
        <v>17.333453750047422</v>
      </c>
      <c r="AB23" s="17">
        <v>10858.627</v>
      </c>
      <c r="AC23">
        <v>43.83198035584239</v>
      </c>
      <c r="AD23" s="17">
        <v>5381.2910000000002</v>
      </c>
      <c r="AE23">
        <v>-14.464602960626749</v>
      </c>
      <c r="AF23" s="17">
        <v>5477.3360000000002</v>
      </c>
      <c r="AG23">
        <v>335.32453412323287</v>
      </c>
      <c r="AI23" s="111"/>
      <c r="AJ23" s="71" t="s">
        <v>124</v>
      </c>
      <c r="AK23" s="72">
        <v>5961364</v>
      </c>
      <c r="AL23" s="72">
        <v>6291303</v>
      </c>
    </row>
    <row r="24" spans="1:43">
      <c r="B24" s="106"/>
      <c r="C24" s="39" t="s">
        <v>74</v>
      </c>
      <c r="D24" s="40">
        <v>2825500</v>
      </c>
      <c r="E24" s="40">
        <v>2814530</v>
      </c>
      <c r="F24" s="40">
        <v>2287587</v>
      </c>
      <c r="G24" s="40">
        <v>2252346</v>
      </c>
      <c r="H24" s="40">
        <v>1603137</v>
      </c>
      <c r="I24" s="40">
        <v>2331566</v>
      </c>
      <c r="J24" s="40">
        <v>2406915</v>
      </c>
      <c r="K24" s="40">
        <v>2172069</v>
      </c>
      <c r="L24" s="40">
        <v>2320922</v>
      </c>
      <c r="M24" s="40">
        <v>2295464</v>
      </c>
      <c r="N24" s="40">
        <v>2094615</v>
      </c>
      <c r="O24" s="40">
        <v>2203982</v>
      </c>
      <c r="P24" s="40">
        <v>2378258</v>
      </c>
      <c r="Q24" s="40">
        <v>2493341</v>
      </c>
      <c r="R24" s="40">
        <v>2114208</v>
      </c>
      <c r="S24" s="40">
        <v>2125028</v>
      </c>
      <c r="T24" s="40">
        <v>2997760</v>
      </c>
      <c r="U24" s="40">
        <v>3080700</v>
      </c>
      <c r="V24" s="40">
        <v>2347634</v>
      </c>
      <c r="W24" s="58">
        <v>2462413</v>
      </c>
      <c r="Z24" s="17">
        <v>7409.8490000000002</v>
      </c>
      <c r="AA24">
        <v>-30.881169249534235</v>
      </c>
      <c r="AB24" s="17">
        <v>5062.2150000000001</v>
      </c>
      <c r="AC24">
        <v>-33.738464444316165</v>
      </c>
      <c r="AD24" s="17">
        <v>2347.634</v>
      </c>
      <c r="AE24">
        <v>-23.795436102184564</v>
      </c>
      <c r="AF24" s="17">
        <v>2714.5810000000001</v>
      </c>
      <c r="AG24">
        <v>-40.457297124904777</v>
      </c>
      <c r="AI24" s="111"/>
      <c r="AJ24" s="71" t="s">
        <v>126</v>
      </c>
      <c r="AK24" s="72">
        <v>2997760</v>
      </c>
      <c r="AL24" s="72">
        <v>3080700</v>
      </c>
    </row>
    <row r="25" spans="1:43">
      <c r="B25" s="106"/>
      <c r="C25" s="39" t="s">
        <v>75</v>
      </c>
      <c r="D25" s="40">
        <v>4862</v>
      </c>
      <c r="E25" s="40">
        <v>6301</v>
      </c>
      <c r="F25" s="40">
        <v>7763</v>
      </c>
      <c r="G25" s="40">
        <v>8658</v>
      </c>
      <c r="H25" s="40">
        <v>11395</v>
      </c>
      <c r="I25" s="40">
        <v>20302</v>
      </c>
      <c r="J25" s="40">
        <v>33071</v>
      </c>
      <c r="K25" s="40">
        <v>45867</v>
      </c>
      <c r="L25" s="40">
        <v>38680</v>
      </c>
      <c r="M25" s="40">
        <v>48335</v>
      </c>
      <c r="N25" s="40">
        <v>67538</v>
      </c>
      <c r="O25" s="40">
        <v>77871</v>
      </c>
      <c r="P25" s="40">
        <v>77510</v>
      </c>
      <c r="Q25" s="40">
        <v>94213</v>
      </c>
      <c r="R25" s="40">
        <v>106978</v>
      </c>
      <c r="S25" s="40">
        <v>118017</v>
      </c>
      <c r="T25" s="40">
        <v>118922</v>
      </c>
      <c r="U25" s="40">
        <v>162611</v>
      </c>
      <c r="V25" s="40">
        <v>167523</v>
      </c>
      <c r="W25" s="58">
        <v>173480</v>
      </c>
      <c r="Z25" s="17">
        <v>730.46900000000005</v>
      </c>
      <c r="AA25">
        <v>-29.14334991090405</v>
      </c>
      <c r="AB25" s="17">
        <v>562.94600000000003</v>
      </c>
      <c r="AC25">
        <v>-35.166877807209488</v>
      </c>
      <c r="AD25" s="17">
        <v>167.523</v>
      </c>
      <c r="AE25">
        <v>3.0207058563073819</v>
      </c>
      <c r="AF25" s="17">
        <v>395.423</v>
      </c>
      <c r="AG25">
        <v>-43.966393127850935</v>
      </c>
      <c r="AI25" s="111"/>
      <c r="AJ25" s="71" t="s">
        <v>128</v>
      </c>
      <c r="AK25" s="72">
        <v>118922</v>
      </c>
      <c r="AL25" s="72">
        <v>162611</v>
      </c>
    </row>
    <row r="26" spans="1:43">
      <c r="B26" s="106"/>
      <c r="C26" s="39" t="s">
        <v>76</v>
      </c>
      <c r="D26" s="40">
        <v>51664</v>
      </c>
      <c r="E26" s="40">
        <v>48861</v>
      </c>
      <c r="F26" s="40">
        <v>61002</v>
      </c>
      <c r="G26" s="40">
        <v>69005</v>
      </c>
      <c r="H26" s="40">
        <v>54984</v>
      </c>
      <c r="I26" s="40">
        <v>63385</v>
      </c>
      <c r="J26" s="40">
        <v>74277</v>
      </c>
      <c r="K26" s="40">
        <v>76701</v>
      </c>
      <c r="L26" s="40">
        <v>101581</v>
      </c>
      <c r="M26" s="40">
        <v>104430</v>
      </c>
      <c r="N26" s="40">
        <v>53518</v>
      </c>
      <c r="O26" s="40">
        <v>69692</v>
      </c>
      <c r="P26" s="40">
        <v>57127</v>
      </c>
      <c r="Q26" s="40">
        <v>71282</v>
      </c>
      <c r="R26" s="40">
        <v>70455</v>
      </c>
      <c r="S26" s="40">
        <v>62948</v>
      </c>
      <c r="T26" s="40">
        <v>62507</v>
      </c>
      <c r="U26" s="40">
        <v>93222</v>
      </c>
      <c r="V26" s="40">
        <v>79963</v>
      </c>
      <c r="W26" s="58">
        <v>72317</v>
      </c>
      <c r="Z26" s="17">
        <v>212.61699999999999</v>
      </c>
      <c r="AA26">
        <v>-25.355376194973299</v>
      </c>
      <c r="AB26" s="17">
        <v>132.654</v>
      </c>
      <c r="AC26">
        <v>-30.771278122504786</v>
      </c>
      <c r="AD26" s="17">
        <v>79.962999999999994</v>
      </c>
      <c r="AE26">
        <v>-14.223037480423073</v>
      </c>
      <c r="AF26" s="17">
        <v>52.691000000000003</v>
      </c>
      <c r="AG26">
        <v>-46.449514711113359</v>
      </c>
      <c r="AI26" s="111"/>
      <c r="AJ26" s="71" t="s">
        <v>130</v>
      </c>
      <c r="AK26" s="72">
        <v>62507</v>
      </c>
      <c r="AL26" s="72">
        <v>93222</v>
      </c>
    </row>
    <row r="27" spans="1:43">
      <c r="B27" s="106"/>
      <c r="C27" s="39" t="s">
        <v>77</v>
      </c>
      <c r="D27" s="41">
        <v>32</v>
      </c>
      <c r="E27" s="41">
        <v>2098</v>
      </c>
      <c r="F27" s="40">
        <v>181</v>
      </c>
      <c r="G27" s="41">
        <v>385</v>
      </c>
      <c r="H27" s="41">
        <v>277</v>
      </c>
      <c r="I27" s="41">
        <v>10669</v>
      </c>
      <c r="J27" s="40">
        <v>40682</v>
      </c>
      <c r="K27" s="40">
        <v>37286</v>
      </c>
      <c r="L27" s="40">
        <v>61242</v>
      </c>
      <c r="M27" s="40">
        <v>462241</v>
      </c>
      <c r="N27" s="40">
        <v>348694</v>
      </c>
      <c r="O27" s="40">
        <v>120368</v>
      </c>
      <c r="P27" s="40">
        <v>223453</v>
      </c>
      <c r="Q27" s="40">
        <v>388456</v>
      </c>
      <c r="R27" s="40">
        <v>156433</v>
      </c>
      <c r="S27" s="40">
        <v>156010</v>
      </c>
      <c r="T27" s="40">
        <v>148774</v>
      </c>
      <c r="U27" s="40">
        <v>22096</v>
      </c>
      <c r="V27" s="40">
        <v>278119</v>
      </c>
      <c r="W27" s="58">
        <v>339387</v>
      </c>
      <c r="Z27" s="17">
        <v>290.851</v>
      </c>
      <c r="AA27">
        <v>469.8268092943066</v>
      </c>
      <c r="AB27" s="17">
        <v>12.731999999999999</v>
      </c>
      <c r="AC27">
        <v>-56.014647965176543</v>
      </c>
      <c r="AD27" s="17">
        <v>278.11900000000003</v>
      </c>
      <c r="AE27">
        <v>1158.6848298334542</v>
      </c>
      <c r="AF27" s="17">
        <v>-265.38700000000006</v>
      </c>
      <c r="AG27" t="s">
        <v>106</v>
      </c>
      <c r="AI27" s="111"/>
      <c r="AJ27" s="71" t="s">
        <v>132</v>
      </c>
      <c r="AK27" s="72">
        <v>148774</v>
      </c>
      <c r="AL27" s="72">
        <v>22096</v>
      </c>
    </row>
    <row r="28" spans="1:43">
      <c r="B28" s="107"/>
      <c r="C28" s="39" t="s">
        <v>78</v>
      </c>
      <c r="D28" s="40">
        <v>9103</v>
      </c>
      <c r="E28" s="40">
        <v>39583</v>
      </c>
      <c r="F28" s="40">
        <v>25090</v>
      </c>
      <c r="G28" s="40">
        <v>17065</v>
      </c>
      <c r="H28" s="40">
        <v>5963</v>
      </c>
      <c r="I28" s="40">
        <v>7005</v>
      </c>
      <c r="J28" s="40">
        <v>11283</v>
      </c>
      <c r="K28" s="40">
        <v>7858</v>
      </c>
      <c r="L28" s="40">
        <v>13142</v>
      </c>
      <c r="M28" s="40">
        <v>15842</v>
      </c>
      <c r="N28" s="40">
        <v>14178</v>
      </c>
      <c r="O28" s="40">
        <v>17189</v>
      </c>
      <c r="P28" s="40">
        <v>15562</v>
      </c>
      <c r="Q28" s="40">
        <v>14620</v>
      </c>
      <c r="R28" s="40">
        <v>13084</v>
      </c>
      <c r="S28" s="40">
        <v>12414</v>
      </c>
      <c r="T28" s="40">
        <v>15644</v>
      </c>
      <c r="U28" s="40">
        <v>15636</v>
      </c>
      <c r="V28" s="40">
        <v>18305</v>
      </c>
      <c r="W28" s="58">
        <v>26528</v>
      </c>
      <c r="Z28" s="17">
        <v>24.625</v>
      </c>
      <c r="AA28">
        <v>13.878098409174999</v>
      </c>
      <c r="AB28" s="17">
        <v>6.32</v>
      </c>
      <c r="AC28">
        <v>5.5444221776887126</v>
      </c>
      <c r="AD28" s="17">
        <v>18.305</v>
      </c>
      <c r="AE28">
        <v>17.069583013558454</v>
      </c>
      <c r="AF28" s="17">
        <v>-11.984999999999999</v>
      </c>
      <c r="AG28">
        <v>24.222636815920406</v>
      </c>
      <c r="AI28" s="112"/>
      <c r="AJ28" s="71" t="s">
        <v>134</v>
      </c>
      <c r="AK28" s="72">
        <v>15644</v>
      </c>
      <c r="AL28" s="72">
        <v>15636</v>
      </c>
    </row>
    <row r="29" spans="1:43">
      <c r="U29">
        <v>53937460</v>
      </c>
      <c r="V29" s="92">
        <f>SUM(V19:V28)</f>
        <v>41031416</v>
      </c>
      <c r="W29" s="74">
        <f>SUM(W19:W28)</f>
        <v>49242851</v>
      </c>
    </row>
  </sheetData>
  <mergeCells count="17">
    <mergeCell ref="AB1:AC1"/>
    <mergeCell ref="AD1:AE1"/>
    <mergeCell ref="AF1:AG1"/>
    <mergeCell ref="B4:B13"/>
    <mergeCell ref="AJ16:AO16"/>
    <mergeCell ref="AI17:AQ17"/>
    <mergeCell ref="AI18:AJ18"/>
    <mergeCell ref="AI19:AI28"/>
    <mergeCell ref="AJ1:AO1"/>
    <mergeCell ref="AI2:AQ2"/>
    <mergeCell ref="AI3:AJ3"/>
    <mergeCell ref="AI4:AI13"/>
    <mergeCell ref="B18:C18"/>
    <mergeCell ref="B19:B28"/>
    <mergeCell ref="Y1:Y2"/>
    <mergeCell ref="Z1:AA1"/>
    <mergeCell ref="B3:C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結果表</vt:lpstr>
      <vt:lpstr>原始資料_操作當期累計</vt:lpstr>
      <vt:lpstr>原始資料_94年至112年歷年出進口</vt:lpstr>
      <vt:lpstr>原始資料_操作當期累計!tab_1ton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TRADE</dc:creator>
  <cp:lastModifiedBy>溫欣慧</cp:lastModifiedBy>
  <cp:lastPrinted>2026-03-26T08:01:26Z</cp:lastPrinted>
  <dcterms:created xsi:type="dcterms:W3CDTF">2015-01-19T08:29:20Z</dcterms:created>
  <dcterms:modified xsi:type="dcterms:W3CDTF">2026-03-26T08:01:46Z</dcterms:modified>
</cp:coreProperties>
</file>