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5月\"/>
    </mc:Choice>
  </mc:AlternateContent>
  <xr:revisionPtr revIDLastSave="0" documentId="13_ncr:1_{40C77AE4-57E5-49A7-B272-EDB084FC2CD5}" xr6:coauthVersionLast="47" xr6:coauthVersionMax="47" xr10:uidLastSave="{00000000-0000-0000-0000-000000000000}"/>
  <bookViews>
    <workbookView xWindow="-120" yWindow="-120" windowWidth="29040" windowHeight="15720" tabRatio="802" firstSheet="6" activeTab="6" xr2:uid="{00000000-000D-0000-FFFF-FFFF00000000}"/>
  </bookViews>
  <sheets>
    <sheet name="韓國" sheetId="15" state="hidden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r:id="rId7"/>
    <sheet name="美國" sheetId="5" state="hidden" r:id="rId8"/>
    <sheet name="加拿大" sheetId="6" state="hidden" r:id="rId9"/>
    <sheet name="日本" sheetId="7" state="hidden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4" l="1"/>
  <c r="F207" i="4"/>
  <c r="D207" i="4"/>
  <c r="B207" i="4"/>
  <c r="F181" i="4"/>
  <c r="D181" i="4"/>
  <c r="H206" i="4"/>
  <c r="G206" i="4"/>
  <c r="E206" i="4"/>
  <c r="B206" i="4"/>
  <c r="H205" i="4"/>
  <c r="G205" i="4"/>
  <c r="E205" i="4"/>
  <c r="B205" i="4"/>
  <c r="H204" i="4"/>
  <c r="G204" i="4"/>
  <c r="E204" i="4"/>
  <c r="B204" i="4"/>
  <c r="H203" i="4"/>
  <c r="G203" i="4"/>
  <c r="E203" i="4"/>
  <c r="B203" i="4"/>
  <c r="H202" i="4"/>
  <c r="G202" i="4"/>
  <c r="E202" i="4"/>
  <c r="B202" i="4"/>
  <c r="H201" i="4"/>
  <c r="G201" i="4"/>
  <c r="E201" i="4"/>
  <c r="B201" i="4"/>
  <c r="H200" i="4"/>
  <c r="G200" i="4"/>
  <c r="E200" i="4"/>
  <c r="B200" i="4"/>
  <c r="H199" i="4"/>
  <c r="G199" i="4"/>
  <c r="E199" i="4"/>
  <c r="B199" i="4"/>
  <c r="H198" i="4"/>
  <c r="G198" i="4"/>
  <c r="E198" i="4"/>
  <c r="B198" i="4"/>
  <c r="H197" i="4"/>
  <c r="G197" i="4"/>
  <c r="E197" i="4"/>
  <c r="B197" i="4"/>
  <c r="H196" i="4"/>
  <c r="G196" i="4"/>
  <c r="E196" i="4"/>
  <c r="B196" i="4"/>
  <c r="H195" i="4"/>
  <c r="G195" i="4"/>
  <c r="E195" i="4"/>
  <c r="B195" i="4"/>
  <c r="F194" i="4"/>
  <c r="D194" i="4"/>
  <c r="I186" i="17"/>
  <c r="I187" i="17"/>
  <c r="I188" i="17"/>
  <c r="I189" i="17"/>
  <c r="I190" i="17"/>
  <c r="I191" i="17"/>
  <c r="I192" i="17"/>
  <c r="I193" i="17"/>
  <c r="B181" i="4" l="1"/>
  <c r="E194" i="4"/>
  <c r="H181" i="4"/>
  <c r="G194" i="4"/>
  <c r="B194" i="4"/>
  <c r="H194" i="4"/>
  <c r="H194" i="13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5"/>
  <c r="H194" i="17"/>
  <c r="H194" i="16"/>
  <c r="F194" i="15"/>
  <c r="F194" i="17"/>
  <c r="F194" i="16"/>
  <c r="D194" i="15"/>
  <c r="D194" i="17"/>
  <c r="D194" i="16"/>
  <c r="B194" i="15"/>
  <c r="B194" i="16"/>
  <c r="D194" i="14"/>
  <c r="F194" i="14"/>
  <c r="H194" i="2"/>
  <c r="H194" i="3"/>
  <c r="H194" i="5"/>
  <c r="H194" i="7"/>
  <c r="H194" i="8"/>
  <c r="H194" i="9"/>
  <c r="F194" i="2"/>
  <c r="F194" i="3"/>
  <c r="F194" i="5"/>
  <c r="F194" i="6"/>
  <c r="F194" i="7"/>
  <c r="F194" i="8"/>
  <c r="F194" i="9"/>
  <c r="D194" i="2"/>
  <c r="D194" i="3"/>
  <c r="D194" i="5"/>
  <c r="D194" i="6"/>
  <c r="D194" i="7"/>
  <c r="D194" i="8"/>
  <c r="D194" i="9"/>
  <c r="B194" i="2"/>
  <c r="B194" i="3"/>
  <c r="B194" i="5"/>
  <c r="B194" i="7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193" i="15" s="1"/>
  <c r="G193" i="15"/>
  <c r="E193" i="15"/>
  <c r="B193" i="15"/>
  <c r="C193" i="15" s="1"/>
  <c r="H192" i="15"/>
  <c r="I192" i="15" s="1"/>
  <c r="G192" i="15"/>
  <c r="E192" i="15"/>
  <c r="B192" i="15"/>
  <c r="C192" i="15" s="1"/>
  <c r="H191" i="15"/>
  <c r="I191" i="15" s="1"/>
  <c r="G191" i="15"/>
  <c r="E191" i="15"/>
  <c r="B191" i="15"/>
  <c r="C191" i="15" s="1"/>
  <c r="H190" i="15"/>
  <c r="I190" i="15" s="1"/>
  <c r="G190" i="15"/>
  <c r="E190" i="15"/>
  <c r="B190" i="15"/>
  <c r="C190" i="15" s="1"/>
  <c r="H189" i="15"/>
  <c r="I189" i="15" s="1"/>
  <c r="G189" i="15"/>
  <c r="E189" i="15"/>
  <c r="B189" i="15"/>
  <c r="C189" i="15" s="1"/>
  <c r="H188" i="15"/>
  <c r="I188" i="15" s="1"/>
  <c r="G188" i="15"/>
  <c r="E188" i="15"/>
  <c r="B188" i="15"/>
  <c r="C188" i="15" s="1"/>
  <c r="H187" i="15"/>
  <c r="I187" i="15" s="1"/>
  <c r="G187" i="15"/>
  <c r="E187" i="15"/>
  <c r="B187" i="15"/>
  <c r="C187" i="15" s="1"/>
  <c r="H186" i="15"/>
  <c r="I186" i="15" s="1"/>
  <c r="G186" i="15"/>
  <c r="E186" i="15"/>
  <c r="B186" i="15"/>
  <c r="C186" i="15" s="1"/>
  <c r="H185" i="15"/>
  <c r="I185" i="15" s="1"/>
  <c r="G185" i="15"/>
  <c r="E185" i="15"/>
  <c r="B185" i="15"/>
  <c r="H184" i="15"/>
  <c r="I184" i="15" s="1"/>
  <c r="G184" i="15"/>
  <c r="E184" i="15"/>
  <c r="B184" i="15"/>
  <c r="H183" i="15"/>
  <c r="I183" i="15" s="1"/>
  <c r="G183" i="15"/>
  <c r="E183" i="15"/>
  <c r="B183" i="15"/>
  <c r="C183" i="15" s="1"/>
  <c r="H182" i="15"/>
  <c r="G182" i="15"/>
  <c r="E182" i="15"/>
  <c r="B182" i="15"/>
  <c r="C182" i="15" s="1"/>
  <c r="F181" i="15"/>
  <c r="G181" i="15" s="1"/>
  <c r="D181" i="15"/>
  <c r="H181" i="15" s="1"/>
  <c r="I181" i="15" s="1"/>
  <c r="I180" i="15"/>
  <c r="H180" i="15"/>
  <c r="G180" i="15"/>
  <c r="E180" i="15"/>
  <c r="B180" i="15"/>
  <c r="H179" i="15"/>
  <c r="I179" i="15" s="1"/>
  <c r="G179" i="15"/>
  <c r="E179" i="15"/>
  <c r="B179" i="15"/>
  <c r="C179" i="15" s="1"/>
  <c r="H178" i="15"/>
  <c r="G178" i="15"/>
  <c r="E178" i="15"/>
  <c r="B178" i="15"/>
  <c r="H177" i="15"/>
  <c r="I177" i="15" s="1"/>
  <c r="G177" i="15"/>
  <c r="E177" i="15"/>
  <c r="B177" i="15"/>
  <c r="C177" i="15" s="1"/>
  <c r="I176" i="15"/>
  <c r="H176" i="15"/>
  <c r="G176" i="15"/>
  <c r="E176" i="15"/>
  <c r="B176" i="15"/>
  <c r="H175" i="15"/>
  <c r="I175" i="15" s="1"/>
  <c r="G175" i="15"/>
  <c r="E175" i="15"/>
  <c r="B175" i="15"/>
  <c r="C175" i="15" s="1"/>
  <c r="I174" i="15"/>
  <c r="H174" i="15"/>
  <c r="G174" i="15"/>
  <c r="E174" i="15"/>
  <c r="B174" i="15"/>
  <c r="H173" i="15"/>
  <c r="G173" i="15"/>
  <c r="E173" i="15"/>
  <c r="C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C170" i="15"/>
  <c r="B170" i="15"/>
  <c r="H169" i="15"/>
  <c r="G169" i="15"/>
  <c r="E169" i="15"/>
  <c r="B169" i="15"/>
  <c r="F168" i="15"/>
  <c r="B168" i="15" s="1"/>
  <c r="C168" i="15" s="1"/>
  <c r="D168" i="15"/>
  <c r="E168" i="15" s="1"/>
  <c r="H167" i="15"/>
  <c r="G167" i="15"/>
  <c r="E167" i="15"/>
  <c r="B167" i="15"/>
  <c r="C180" i="15" s="1"/>
  <c r="H166" i="15"/>
  <c r="G166" i="15"/>
  <c r="E166" i="15"/>
  <c r="B166" i="15"/>
  <c r="C166" i="15" s="1"/>
  <c r="H165" i="15"/>
  <c r="I178" i="15" s="1"/>
  <c r="G165" i="15"/>
  <c r="E165" i="15"/>
  <c r="C165" i="15"/>
  <c r="B165" i="15"/>
  <c r="C178" i="15" s="1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C174" i="15" s="1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5" i="15" s="1"/>
  <c r="I155" i="15" s="1"/>
  <c r="B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B181" i="16" l="1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B181" i="15"/>
  <c r="C181" i="15" s="1"/>
  <c r="C134" i="15"/>
  <c r="E155" i="15"/>
  <c r="C185" i="15"/>
  <c r="E25" i="15"/>
  <c r="E64" i="15"/>
  <c r="E103" i="15"/>
  <c r="E142" i="15"/>
  <c r="G168" i="15"/>
  <c r="E181" i="15"/>
  <c r="B51" i="15"/>
  <c r="C51" i="15" s="1"/>
  <c r="B90" i="15"/>
  <c r="C90" i="15" s="1"/>
  <c r="B129" i="15"/>
  <c r="C129" i="15" s="1"/>
  <c r="H168" i="15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64" i="14" l="1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206" i="4" s="1"/>
  <c r="G193" i="4"/>
  <c r="E193" i="4"/>
  <c r="B193" i="4"/>
  <c r="C206" i="4" s="1"/>
  <c r="H192" i="4"/>
  <c r="I205" i="4" s="1"/>
  <c r="G192" i="4"/>
  <c r="E192" i="4"/>
  <c r="B192" i="4"/>
  <c r="C205" i="4" s="1"/>
  <c r="H191" i="4"/>
  <c r="I204" i="4" s="1"/>
  <c r="G191" i="4"/>
  <c r="E191" i="4"/>
  <c r="B191" i="4"/>
  <c r="H190" i="4"/>
  <c r="I203" i="4" s="1"/>
  <c r="G190" i="4"/>
  <c r="E190" i="4"/>
  <c r="B190" i="4"/>
  <c r="C203" i="4" s="1"/>
  <c r="H189" i="4"/>
  <c r="I202" i="4" s="1"/>
  <c r="G189" i="4"/>
  <c r="E189" i="4"/>
  <c r="B189" i="4"/>
  <c r="C202" i="4" s="1"/>
  <c r="H188" i="4"/>
  <c r="I201" i="4" s="1"/>
  <c r="G188" i="4"/>
  <c r="E188" i="4"/>
  <c r="B188" i="4"/>
  <c r="C201" i="4" s="1"/>
  <c r="H187" i="4"/>
  <c r="I200" i="4" s="1"/>
  <c r="G187" i="4"/>
  <c r="E187" i="4"/>
  <c r="B187" i="4"/>
  <c r="C200" i="4" s="1"/>
  <c r="H186" i="4"/>
  <c r="I199" i="4" s="1"/>
  <c r="G186" i="4"/>
  <c r="E186" i="4"/>
  <c r="B186" i="4"/>
  <c r="C199" i="4" s="1"/>
  <c r="H185" i="4"/>
  <c r="I198" i="4" s="1"/>
  <c r="G185" i="4"/>
  <c r="E185" i="4"/>
  <c r="B185" i="4"/>
  <c r="H184" i="4"/>
  <c r="I197" i="4" s="1"/>
  <c r="G184" i="4"/>
  <c r="E184" i="4"/>
  <c r="B184" i="4"/>
  <c r="C197" i="4" s="1"/>
  <c r="H183" i="4"/>
  <c r="I196" i="4" s="1"/>
  <c r="G183" i="4"/>
  <c r="E183" i="4"/>
  <c r="B183" i="4"/>
  <c r="C196" i="4" s="1"/>
  <c r="H182" i="4"/>
  <c r="G182" i="4"/>
  <c r="E182" i="4"/>
  <c r="B182" i="4"/>
  <c r="H180" i="4"/>
  <c r="G180" i="4"/>
  <c r="E180" i="4"/>
  <c r="B180" i="4"/>
  <c r="H179" i="4"/>
  <c r="G179" i="4"/>
  <c r="E179" i="4"/>
  <c r="B179" i="4"/>
  <c r="H178" i="4"/>
  <c r="G178" i="4"/>
  <c r="E178" i="4"/>
  <c r="B178" i="4"/>
  <c r="H177" i="4"/>
  <c r="G177" i="4"/>
  <c r="E177" i="4"/>
  <c r="B177" i="4"/>
  <c r="H176" i="4"/>
  <c r="G176" i="4"/>
  <c r="E176" i="4"/>
  <c r="B176" i="4"/>
  <c r="H175" i="4"/>
  <c r="G175" i="4"/>
  <c r="E175" i="4"/>
  <c r="B175" i="4"/>
  <c r="H174" i="4"/>
  <c r="G174" i="4"/>
  <c r="E174" i="4"/>
  <c r="B174" i="4"/>
  <c r="H173" i="4"/>
  <c r="G173" i="4"/>
  <c r="E173" i="4"/>
  <c r="B173" i="4"/>
  <c r="C173" i="4" s="1"/>
  <c r="H172" i="4"/>
  <c r="G172" i="4"/>
  <c r="E172" i="4"/>
  <c r="B172" i="4"/>
  <c r="C172" i="4" s="1"/>
  <c r="H171" i="4"/>
  <c r="I171" i="4" s="1"/>
  <c r="G171" i="4"/>
  <c r="E171" i="4"/>
  <c r="B171" i="4"/>
  <c r="C171" i="4" s="1"/>
  <c r="H170" i="4"/>
  <c r="G170" i="4"/>
  <c r="E170" i="4"/>
  <c r="B170" i="4"/>
  <c r="C170" i="4" s="1"/>
  <c r="H169" i="4"/>
  <c r="G169" i="4"/>
  <c r="E169" i="4"/>
  <c r="B169" i="4"/>
  <c r="F168" i="4"/>
  <c r="G181" i="4" s="1"/>
  <c r="D168" i="4"/>
  <c r="E181" i="4" s="1"/>
  <c r="H167" i="4"/>
  <c r="G167" i="4"/>
  <c r="E167" i="4"/>
  <c r="B167" i="4"/>
  <c r="H166" i="4"/>
  <c r="I166" i="4" s="1"/>
  <c r="G166" i="4"/>
  <c r="E166" i="4"/>
  <c r="B166" i="4"/>
  <c r="C166" i="4" s="1"/>
  <c r="H165" i="4"/>
  <c r="G165" i="4"/>
  <c r="E165" i="4"/>
  <c r="B165" i="4"/>
  <c r="H164" i="4"/>
  <c r="I164" i="4" s="1"/>
  <c r="G164" i="4"/>
  <c r="E164" i="4"/>
  <c r="B164" i="4"/>
  <c r="C164" i="4" s="1"/>
  <c r="H163" i="4"/>
  <c r="G163" i="4"/>
  <c r="E163" i="4"/>
  <c r="B163" i="4"/>
  <c r="H162" i="4"/>
  <c r="I162" i="4" s="1"/>
  <c r="G162" i="4"/>
  <c r="E162" i="4"/>
  <c r="B162" i="4"/>
  <c r="C162" i="4" s="1"/>
  <c r="H161" i="4"/>
  <c r="G161" i="4"/>
  <c r="E161" i="4"/>
  <c r="B161" i="4"/>
  <c r="H160" i="4"/>
  <c r="I160" i="4" s="1"/>
  <c r="G160" i="4"/>
  <c r="E160" i="4"/>
  <c r="B160" i="4"/>
  <c r="C160" i="4" s="1"/>
  <c r="H159" i="4"/>
  <c r="G159" i="4"/>
  <c r="E159" i="4"/>
  <c r="B159" i="4"/>
  <c r="H158" i="4"/>
  <c r="I158" i="4" s="1"/>
  <c r="G158" i="4"/>
  <c r="E158" i="4"/>
  <c r="C158" i="4"/>
  <c r="B158" i="4"/>
  <c r="H157" i="4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H153" i="4"/>
  <c r="I153" i="4" s="1"/>
  <c r="G153" i="4"/>
  <c r="E153" i="4"/>
  <c r="B153" i="4"/>
  <c r="C153" i="4" s="1"/>
  <c r="H152" i="4"/>
  <c r="I152" i="4" s="1"/>
  <c r="G152" i="4"/>
  <c r="E152" i="4"/>
  <c r="B152" i="4"/>
  <c r="H151" i="4"/>
  <c r="I151" i="4" s="1"/>
  <c r="G151" i="4"/>
  <c r="E151" i="4"/>
  <c r="B151" i="4"/>
  <c r="C151" i="4" s="1"/>
  <c r="H150" i="4"/>
  <c r="I150" i="4" s="1"/>
  <c r="G150" i="4"/>
  <c r="E150" i="4"/>
  <c r="B150" i="4"/>
  <c r="H149" i="4"/>
  <c r="I149" i="4" s="1"/>
  <c r="G149" i="4"/>
  <c r="E149" i="4"/>
  <c r="B149" i="4"/>
  <c r="C149" i="4" s="1"/>
  <c r="H148" i="4"/>
  <c r="I148" i="4" s="1"/>
  <c r="G148" i="4"/>
  <c r="E148" i="4"/>
  <c r="B148" i="4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I194" i="4" l="1"/>
  <c r="I195" i="4"/>
  <c r="C191" i="4"/>
  <c r="C204" i="4"/>
  <c r="C182" i="4"/>
  <c r="C194" i="4"/>
  <c r="C195" i="4"/>
  <c r="C185" i="4"/>
  <c r="C198" i="4"/>
  <c r="I180" i="4"/>
  <c r="C188" i="4"/>
  <c r="I182" i="4"/>
  <c r="C176" i="4"/>
  <c r="C179" i="4"/>
  <c r="C163" i="4"/>
  <c r="I169" i="4"/>
  <c r="C187" i="4"/>
  <c r="I173" i="4"/>
  <c r="I185" i="4"/>
  <c r="I188" i="4"/>
  <c r="C183" i="4"/>
  <c r="C186" i="4"/>
  <c r="I172" i="4"/>
  <c r="C184" i="4"/>
  <c r="C190" i="4"/>
  <c r="C193" i="4"/>
  <c r="C161" i="4"/>
  <c r="C167" i="4"/>
  <c r="E155" i="4"/>
  <c r="G168" i="4"/>
  <c r="C174" i="4"/>
  <c r="C177" i="4"/>
  <c r="I179" i="4"/>
  <c r="C180" i="4"/>
  <c r="C165" i="4"/>
  <c r="C175" i="4"/>
  <c r="I177" i="4"/>
  <c r="C178" i="4"/>
  <c r="I175" i="4"/>
  <c r="B168" i="4"/>
  <c r="C181" i="4" s="1"/>
  <c r="H168" i="4"/>
  <c r="I181" i="4" s="1"/>
  <c r="I170" i="4"/>
  <c r="I178" i="4"/>
  <c r="I191" i="4"/>
  <c r="C189" i="4"/>
  <c r="C192" i="4"/>
  <c r="I176" i="4"/>
  <c r="I183" i="4"/>
  <c r="I186" i="4"/>
  <c r="I189" i="4"/>
  <c r="I192" i="4"/>
  <c r="I174" i="4"/>
  <c r="I184" i="4"/>
  <c r="I187" i="4"/>
  <c r="I190" i="4"/>
  <c r="I193" i="4"/>
  <c r="B155" i="4"/>
  <c r="C155" i="4" s="1"/>
  <c r="C116" i="4"/>
  <c r="C129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168" i="4" l="1"/>
  <c r="C77" i="4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<sst xmlns="http://schemas.openxmlformats.org/spreadsheetml/2006/main" count="3879" uniqueCount="209">
  <si>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</si>
  <si>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</si>
  <si>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</si>
  <si>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</si>
  <si>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</si>
  <si>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</si>
  <si>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</si>
  <si>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</si>
  <si>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</si>
  <si>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</si>
  <si>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</si>
  <si>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</si>
  <si>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</si>
  <si>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</si>
  <si>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</si>
  <si>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</si>
  <si>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</si>
  <si>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</si>
  <si>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</si>
  <si>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</si>
  <si>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</si>
  <si>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</si>
  <si>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</si>
  <si>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</si>
  <si>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</si>
  <si>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</si>
  <si>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</si>
  <si>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</si>
  <si>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</si>
  <si>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</si>
  <si>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</si>
  <si>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</si>
  <si>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</si>
  <si>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</si>
  <si>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</si>
  <si>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</si>
  <si>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</si>
  <si>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</si>
  <si>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</si>
  <si>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</si>
  <si>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</si>
  <si>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</si>
  <si>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</si>
  <si>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</si>
  <si>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</si>
  <si>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</si>
  <si>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</si>
  <si>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</si>
  <si>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</si>
  <si>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</si>
  <si>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</si>
  <si>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</si>
  <si>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</si>
  <si>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</si>
  <si>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</si>
  <si>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</si>
  <si>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</si>
  <si>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</si>
  <si>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</si>
  <si>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</si>
  <si>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</si>
  <si>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</si>
  <si>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</si>
  <si>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</si>
  <si>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</si>
  <si>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</si>
  <si>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</si>
  <si>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</si>
  <si>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</si>
  <si>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</si>
  <si>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</si>
  <si>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</si>
  <si>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</si>
  <si>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</si>
  <si>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</si>
  <si>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</si>
  <si>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</si>
  <si>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</si>
  <si>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</si>
  <si>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</si>
  <si>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</si>
  <si>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</si>
  <si>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</si>
  <si>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</si>
  <si>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</si>
  <si>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</si>
  <si>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</si>
  <si>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</si>
  <si>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</si>
  <si>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</si>
  <si>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</si>
  <si>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</si>
  <si>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</si>
  <si>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</si>
  <si>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</si>
  <si>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</si>
  <si>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</si>
  <si>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</si>
  <si>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</si>
  <si>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</si>
  <si>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</si>
  <si>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</si>
  <si>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</si>
  <si>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</si>
  <si>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</si>
  <si>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</si>
  <si>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</si>
  <si>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</si>
  <si>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</si>
  <si>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</si>
  <si>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</si>
  <si>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</si>
  <si>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</si>
  <si>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</si>
  <si>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</si>
  <si>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</si>
  <si>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</si>
  <si>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</si>
  <si>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</si>
  <si>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</si>
  <si>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</si>
  <si>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</si>
  <si>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</si>
  <si>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</si>
  <si>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</si>
  <si>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</si>
  <si>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</si>
  <si>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</si>
  <si>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</si>
  <si>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</si>
  <si>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</si>
  <si>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</si>
  <si>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</si>
  <si>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</si>
  <si>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</si>
  <si>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</si>
  <si>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</si>
  <si>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</si>
  <si>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</si>
  <si>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</si>
  <si>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</si>
  <si>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</si>
  <si>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</si>
  <si>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</si>
  <si>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</si>
  <si>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</si>
  <si>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</si>
  <si>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</si>
  <si>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</si>
  <si>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</si>
  <si>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</si>
  <si>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</si>
  <si>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</si>
  <si>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</si>
  <si>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</si>
  <si>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</si>
  <si>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</si>
  <si>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</si>
  <si>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</si>
  <si>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</si>
  <si>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</si>
  <si>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</si>
  <si>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</si>
  <si>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</si>
  <si>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</si>
  <si>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</si>
  <si>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</si>
  <si>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</si>
  <si>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</si>
  <si>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</si>
  <si>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</si>
  <si>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</si>
  <si>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</si>
  <si>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</si>
  <si>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</si>
  <si>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</si>
  <si>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</si>
  <si>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</si>
  <si>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</si>
  <si>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</si>
  <si>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</si>
  <si>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</si>
  <si>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</si>
  <si>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</si>
  <si>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</si>
  <si>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</si>
  <si>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</si>
  <si>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</si>
  <si>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</si>
  <si>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</si>
  <si>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</si>
  <si>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</si>
  <si>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</si>
  <si>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</si>
  <si>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</si>
  <si>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</si>
  <si>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</si>
  <si>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</si>
  <si>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</si>
  <si>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</si>
  <si>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</si>
  <si>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</si>
  <si>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</si>
  <si>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</si>
  <si>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</si>
  <si>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</si>
  <si>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</si>
  <si>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114.1-4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</si>
  <si>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2026.6.29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</si>
</sst>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177" fontId="22" fillId="8" borderId="13" xfId="3" applyNumberFormat="1" applyFont="1" applyFill="1" applyBorder="1" applyAlignment="1">
      <alignment horizontal="right"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9" borderId="24" xfId="4" applyFont="1" applyFill="1" applyBorder="1" applyAlignment="1">
      <alignment horizontal="center" vertical="center"/>
    </xf>
    <xf numFmtId="0" fontId="36" fillId="9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9" borderId="24" xfId="4" applyFont="1" applyFill="1" applyBorder="1" applyAlignment="1">
      <alignment horizontal="center" vertical="center"/>
    </xf>
    <xf numFmtId="0" fontId="35" fillId="9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8" fontId="37" fillId="9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10" borderId="17" xfId="4" applyFont="1" applyFill="1" applyBorder="1">
      <alignment vertical="center"/>
    </xf>
    <xf numFmtId="182" fontId="37" fillId="10" borderId="0" xfId="5" applyNumberFormat="1" applyFont="1" applyFill="1" applyAlignment="1">
      <alignment horizontal="right" vertical="center"/>
    </xf>
    <xf numFmtId="187" fontId="37" fillId="10" borderId="0" xfId="5" applyFont="1" applyFill="1" applyAlignment="1">
      <alignment horizontal="right" vertical="center"/>
    </xf>
    <xf numFmtId="189" fontId="37" fillId="10" borderId="0" xfId="5" applyNumberFormat="1" applyFont="1" applyFill="1" applyAlignment="1">
      <alignment horizontal="right" vertical="center"/>
    </xf>
    <xf numFmtId="190" fontId="37" fillId="10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10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9" borderId="0" xfId="5" applyNumberFormat="1" applyFont="1" applyFill="1" applyAlignment="1">
      <alignment horizontal="right" vertical="center"/>
    </xf>
    <xf numFmtId="188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9" borderId="0" xfId="4" applyNumberFormat="1" applyFont="1" applyFill="1" applyAlignment="1">
      <alignment horizontal="right" vertical="center"/>
    </xf>
    <xf numFmtId="191" fontId="19" fillId="9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10" borderId="0" xfId="5" applyNumberFormat="1" applyFont="1" applyFill="1" applyAlignment="1">
      <alignment horizontal="right" vertical="center"/>
    </xf>
    <xf numFmtId="188" fontId="40" fillId="10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9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9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196"/>
  <sheetViews>
    <sheetView zoomScale="80" zoomScaleNormal="80" workbookViewId="0">
      <pane xSplit="1" ySplit="5" topLeftCell="B163" activePane="bottomRight" state="frozen"/>
      <selection activeCell="N167" sqref="N167"/>
      <selection pane="topRight" activeCell="N167" sqref="N167"/>
      <selection pane="bottomLeft" activeCell="N167" sqref="N167"/>
      <selection pane="bottomRight" activeCell="V175" sqref="V175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3" t="s">
        <v>141</v>
      </c>
      <c r="B1" s="233"/>
      <c r="C1" s="233"/>
      <c r="D1" s="233"/>
      <c r="E1" s="233"/>
      <c r="F1" s="233"/>
      <c r="G1" s="233"/>
      <c r="H1" s="233"/>
      <c r="I1" s="23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89" t="s">
        <v>87</v>
      </c>
      <c r="B168" s="54">
        <f>D168+F168</f>
        <v>13153.766971280002</v>
      </c>
      <c r="C168" s="55">
        <f>((B168/B155)-1)*100</f>
        <v>3.1831512465974487</v>
      </c>
      <c r="D168" s="54">
        <f>SUM(D169:D180)</f>
        <v>6836.0948813699997</v>
      </c>
      <c r="E168" s="55">
        <f>((D168/D155)-1)*100</f>
        <v>8.1274225376922971</v>
      </c>
      <c r="F168" s="54">
        <f>SUM(F169:F180)</f>
        <v>6317.672089910001</v>
      </c>
      <c r="G168" s="55">
        <f>((F168/F155)-1)*100</f>
        <v>-1.6815104209321419</v>
      </c>
      <c r="H168" s="56">
        <f>D168-F168</f>
        <v>518.42279145999873</v>
      </c>
      <c r="I168" s="148" t="s">
        <v>144</v>
      </c>
    </row>
    <row r="169" spans="1:9" ht="19.5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82</v>
      </c>
      <c r="B181" s="54">
        <f t="shared" si="52"/>
        <v>5311.3958919300003</v>
      </c>
      <c r="C181" s="55">
        <f>((B181/B194)-1)*100</f>
        <v>-1.6839433875716736</v>
      </c>
      <c r="D181" s="54">
        <f>SUM(D182:D193)</f>
        <v>2749.1638432</v>
      </c>
      <c r="E181" s="55">
        <f>((D181/D194)-1)*100</f>
        <v>-0.92152750977637643</v>
      </c>
      <c r="F181" s="54">
        <f>SUM(F182:F193)</f>
        <v>2562.2320487300003</v>
      </c>
      <c r="G181" s="55">
        <f>((F181/F194)-1)*100</f>
        <v>-2.4890404173684599</v>
      </c>
      <c r="H181" s="56">
        <f t="shared" si="53"/>
        <v>186.93179446999966</v>
      </c>
      <c r="I181" s="57">
        <f>((H181/H194)-1)*100</f>
        <v>27.079045889841382</v>
      </c>
    </row>
    <row r="182" spans="1:9" ht="19.5">
      <c r="A182" s="97" t="s">
        <v>46</v>
      </c>
      <c r="B182" s="103">
        <f t="shared" si="52"/>
        <v>1001.7369444999999</v>
      </c>
      <c r="C182" s="100">
        <f>((B182/B169)-1)*100</f>
        <v>-8.2527690533786728</v>
      </c>
      <c r="D182" s="40">
        <v>491.6106145</v>
      </c>
      <c r="E182" s="104">
        <f>((D182/D169)-1)*100</f>
        <v>-10.142167002799873</v>
      </c>
      <c r="F182" s="103">
        <v>510.12633</v>
      </c>
      <c r="G182" s="100">
        <f>((F182/F169)-1)*100</f>
        <v>-6.3552129894985709</v>
      </c>
      <c r="H182" s="87">
        <f t="shared" si="53"/>
        <v>-18.515715499999999</v>
      </c>
      <c r="I182" s="107" t="s">
        <v>144</v>
      </c>
    </row>
    <row r="183" spans="1:9" ht="18.75">
      <c r="A183" s="97" t="s">
        <v>47</v>
      </c>
      <c r="B183" s="103">
        <f t="shared" si="52"/>
        <v>1005.859516</v>
      </c>
      <c r="C183" s="100">
        <f t="shared" ref="C183:C192" si="58">((B183/B170)-1)*100</f>
        <v>0.28684585658733663</v>
      </c>
      <c r="D183" s="40">
        <v>522.88470867000001</v>
      </c>
      <c r="E183" s="104">
        <f t="shared" ref="E183:E192" si="59">((D183/D170)-1)*100</f>
        <v>0.40724982196731485</v>
      </c>
      <c r="F183" s="103">
        <v>482.97480732999998</v>
      </c>
      <c r="G183" s="100">
        <f t="shared" ref="G183:G193" si="60">((F183/F170)-1)*100</f>
        <v>0.15681761224213275</v>
      </c>
      <c r="H183" s="87">
        <f t="shared" si="53"/>
        <v>39.909901340000033</v>
      </c>
      <c r="I183" s="102">
        <f>((H183/H170)-1)*100</f>
        <v>3.54026697773131</v>
      </c>
    </row>
    <row r="184" spans="1:9" ht="18.75">
      <c r="A184" s="97" t="s">
        <v>127</v>
      </c>
      <c r="B184" s="103">
        <f t="shared" si="52"/>
        <v>1113.7718073199999</v>
      </c>
      <c r="C184" s="100">
        <f t="shared" si="58"/>
        <v>2.5277882064375756</v>
      </c>
      <c r="D184" s="40">
        <v>580.90110977999996</v>
      </c>
      <c r="E184" s="104">
        <f t="shared" si="59"/>
        <v>2.78104961601775</v>
      </c>
      <c r="F184" s="103">
        <v>532.87069754000004</v>
      </c>
      <c r="G184" s="100">
        <f t="shared" si="60"/>
        <v>2.2531171521457782</v>
      </c>
      <c r="H184" s="87">
        <f t="shared" si="53"/>
        <v>48.030412239999919</v>
      </c>
      <c r="I184" s="102">
        <f>((H184/H171)-1)*100</f>
        <v>9.0261284935122745</v>
      </c>
    </row>
    <row r="185" spans="1:9" ht="18.75">
      <c r="A185" s="97" t="s">
        <v>128</v>
      </c>
      <c r="B185" s="219">
        <f t="shared" si="52"/>
        <v>1114.2609928100001</v>
      </c>
      <c r="C185" s="220">
        <f t="shared" si="58"/>
        <v>0.41148149956025115</v>
      </c>
      <c r="D185" s="40">
        <v>581.22862336000003</v>
      </c>
      <c r="E185" s="221">
        <f t="shared" si="59"/>
        <v>3.5166929525148882</v>
      </c>
      <c r="F185" s="219">
        <v>533.03236945000003</v>
      </c>
      <c r="G185" s="220">
        <f t="shared" si="60"/>
        <v>-2.7689012840008242</v>
      </c>
      <c r="H185" s="222">
        <f t="shared" si="53"/>
        <v>48.196253909999996</v>
      </c>
      <c r="I185" s="102">
        <f>((H185/H172)-1)*100</f>
        <v>263.16487337448439</v>
      </c>
    </row>
    <row r="186" spans="1:9" ht="19.5" thickBot="1">
      <c r="A186" s="110" t="s">
        <v>129</v>
      </c>
      <c r="B186" s="111">
        <f t="shared" si="52"/>
        <v>1075.7666313</v>
      </c>
      <c r="C186" s="112">
        <f t="shared" si="58"/>
        <v>-3.2179206135936833</v>
      </c>
      <c r="D186" s="62">
        <v>572.53878688999998</v>
      </c>
      <c r="E186" s="113">
        <f t="shared" si="59"/>
        <v>-1.3213909255319622</v>
      </c>
      <c r="F186" s="111">
        <v>503.22784440999999</v>
      </c>
      <c r="G186" s="112">
        <f t="shared" si="60"/>
        <v>-5.2889092440234764</v>
      </c>
      <c r="H186" s="114">
        <f t="shared" si="53"/>
        <v>69.310942479999994</v>
      </c>
      <c r="I186" s="115">
        <f>((H186/H173)-1)*100</f>
        <v>41.809194281573305</v>
      </c>
    </row>
    <row r="187" spans="1:9" ht="18.75" hidden="1">
      <c r="A187" s="97" t="s">
        <v>51</v>
      </c>
      <c r="B187" s="103">
        <f t="shared" si="52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ht="18.75" hidden="1">
      <c r="A188" s="97" t="s">
        <v>52</v>
      </c>
      <c r="B188" s="103">
        <f t="shared" si="52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ht="18.75" hidden="1">
      <c r="A189" s="97" t="s">
        <v>53</v>
      </c>
      <c r="B189" s="103">
        <f t="shared" si="52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ht="18.75" hidden="1">
      <c r="A190" s="97" t="s">
        <v>54</v>
      </c>
      <c r="B190" s="109">
        <f t="shared" si="52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ht="18.75" hidden="1">
      <c r="A191" s="97" t="s">
        <v>124</v>
      </c>
      <c r="B191" s="103">
        <f t="shared" si="52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ht="18.75" hidden="1">
      <c r="A192" s="97" t="s">
        <v>56</v>
      </c>
      <c r="B192" s="103">
        <f t="shared" si="52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ht="19.5" hidden="1" thickBot="1">
      <c r="A193" s="110" t="s">
        <v>57</v>
      </c>
      <c r="B193" s="111">
        <f t="shared" si="5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ht="17.25" hidden="1" customHeight="1">
      <c r="A194" s="116" t="s">
        <v>204</v>
      </c>
      <c r="B194" s="117">
        <f>SUM(B169:B173)</f>
        <v>5402.3687228099998</v>
      </c>
      <c r="D194" s="117">
        <f>SUM(D169:D173)</f>
        <v>2774.7337782899999</v>
      </c>
      <c r="F194" s="117">
        <f>SUM(F169:F173)</f>
        <v>2627.6349445200003</v>
      </c>
      <c r="H194" s="117">
        <f>SUM(H169:H173)</f>
        <v>147.09883376999989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5" customWidth="1"/>
    <col min="2" max="2" width="9.125" style="149" bestFit="1" customWidth="1"/>
    <col min="3" max="3" width="9.5" style="149" bestFit="1" customWidth="1"/>
    <col min="4" max="4" width="9" style="149"/>
    <col min="5" max="5" width="10" style="149" bestFit="1" customWidth="1"/>
    <col min="6" max="7" width="9" style="149"/>
    <col min="8" max="8" width="9.125" style="149" bestFit="1" customWidth="1"/>
    <col min="9" max="9" width="10.375" style="149" customWidth="1"/>
    <col min="10" max="256" width="9" style="149"/>
    <col min="257" max="257" width="13.25" style="149" customWidth="1"/>
    <col min="258" max="258" width="9.125" style="149" bestFit="1" customWidth="1"/>
    <col min="259" max="259" width="9.5" style="149" bestFit="1" customWidth="1"/>
    <col min="260" max="260" width="9" style="149"/>
    <col min="261" max="261" width="10" style="149" bestFit="1" customWidth="1"/>
    <col min="262" max="263" width="9" style="149"/>
    <col min="264" max="264" width="9.125" style="149" bestFit="1" customWidth="1"/>
    <col min="265" max="265" width="10.375" style="149" customWidth="1"/>
    <col min="266" max="512" width="9" style="149"/>
    <col min="513" max="513" width="13.25" style="149" customWidth="1"/>
    <col min="514" max="514" width="9.125" style="149" bestFit="1" customWidth="1"/>
    <col min="515" max="515" width="9.5" style="149" bestFit="1" customWidth="1"/>
    <col min="516" max="516" width="9" style="149"/>
    <col min="517" max="517" width="10" style="149" bestFit="1" customWidth="1"/>
    <col min="518" max="519" width="9" style="149"/>
    <col min="520" max="520" width="9.125" style="149" bestFit="1" customWidth="1"/>
    <col min="521" max="521" width="10.375" style="149" customWidth="1"/>
    <col min="522" max="768" width="9" style="149"/>
    <col min="769" max="769" width="13.25" style="149" customWidth="1"/>
    <col min="770" max="770" width="9.125" style="149" bestFit="1" customWidth="1"/>
    <col min="771" max="771" width="9.5" style="149" bestFit="1" customWidth="1"/>
    <col min="772" max="772" width="9" style="149"/>
    <col min="773" max="773" width="10" style="149" bestFit="1" customWidth="1"/>
    <col min="774" max="775" width="9" style="149"/>
    <col min="776" max="776" width="9.125" style="149" bestFit="1" customWidth="1"/>
    <col min="777" max="777" width="10.375" style="149" customWidth="1"/>
    <col min="778" max="1024" width="9" style="149"/>
    <col min="1025" max="1025" width="13.25" style="149" customWidth="1"/>
    <col min="1026" max="1026" width="9.125" style="149" bestFit="1" customWidth="1"/>
    <col min="1027" max="1027" width="9.5" style="149" bestFit="1" customWidth="1"/>
    <col min="1028" max="1028" width="9" style="149"/>
    <col min="1029" max="1029" width="10" style="149" bestFit="1" customWidth="1"/>
    <col min="1030" max="1031" width="9" style="149"/>
    <col min="1032" max="1032" width="9.125" style="149" bestFit="1" customWidth="1"/>
    <col min="1033" max="1033" width="10.375" style="149" customWidth="1"/>
    <col min="1034" max="1280" width="9" style="149"/>
    <col min="1281" max="1281" width="13.25" style="149" customWidth="1"/>
    <col min="1282" max="1282" width="9.125" style="149" bestFit="1" customWidth="1"/>
    <col min="1283" max="1283" width="9.5" style="149" bestFit="1" customWidth="1"/>
    <col min="1284" max="1284" width="9" style="149"/>
    <col min="1285" max="1285" width="10" style="149" bestFit="1" customWidth="1"/>
    <col min="1286" max="1287" width="9" style="149"/>
    <col min="1288" max="1288" width="9.125" style="149" bestFit="1" customWidth="1"/>
    <col min="1289" max="1289" width="10.375" style="149" customWidth="1"/>
    <col min="1290" max="1536" width="9" style="149"/>
    <col min="1537" max="1537" width="13.25" style="149" customWidth="1"/>
    <col min="1538" max="1538" width="9.125" style="149" bestFit="1" customWidth="1"/>
    <col min="1539" max="1539" width="9.5" style="149" bestFit="1" customWidth="1"/>
    <col min="1540" max="1540" width="9" style="149"/>
    <col min="1541" max="1541" width="10" style="149" bestFit="1" customWidth="1"/>
    <col min="1542" max="1543" width="9" style="149"/>
    <col min="1544" max="1544" width="9.125" style="149" bestFit="1" customWidth="1"/>
    <col min="1545" max="1545" width="10.375" style="149" customWidth="1"/>
    <col min="1546" max="1792" width="9" style="149"/>
    <col min="1793" max="1793" width="13.25" style="149" customWidth="1"/>
    <col min="1794" max="1794" width="9.125" style="149" bestFit="1" customWidth="1"/>
    <col min="1795" max="1795" width="9.5" style="149" bestFit="1" customWidth="1"/>
    <col min="1796" max="1796" width="9" style="149"/>
    <col min="1797" max="1797" width="10" style="149" bestFit="1" customWidth="1"/>
    <col min="1798" max="1799" width="9" style="149"/>
    <col min="1800" max="1800" width="9.125" style="149" bestFit="1" customWidth="1"/>
    <col min="1801" max="1801" width="10.375" style="149" customWidth="1"/>
    <col min="1802" max="2048" width="9" style="149"/>
    <col min="2049" max="2049" width="13.25" style="149" customWidth="1"/>
    <col min="2050" max="2050" width="9.125" style="149" bestFit="1" customWidth="1"/>
    <col min="2051" max="2051" width="9.5" style="149" bestFit="1" customWidth="1"/>
    <col min="2052" max="2052" width="9" style="149"/>
    <col min="2053" max="2053" width="10" style="149" bestFit="1" customWidth="1"/>
    <col min="2054" max="2055" width="9" style="149"/>
    <col min="2056" max="2056" width="9.125" style="149" bestFit="1" customWidth="1"/>
    <col min="2057" max="2057" width="10.375" style="149" customWidth="1"/>
    <col min="2058" max="2304" width="9" style="149"/>
    <col min="2305" max="2305" width="13.25" style="149" customWidth="1"/>
    <col min="2306" max="2306" width="9.125" style="149" bestFit="1" customWidth="1"/>
    <col min="2307" max="2307" width="9.5" style="149" bestFit="1" customWidth="1"/>
    <col min="2308" max="2308" width="9" style="149"/>
    <col min="2309" max="2309" width="10" style="149" bestFit="1" customWidth="1"/>
    <col min="2310" max="2311" width="9" style="149"/>
    <col min="2312" max="2312" width="9.125" style="149" bestFit="1" customWidth="1"/>
    <col min="2313" max="2313" width="10.375" style="149" customWidth="1"/>
    <col min="2314" max="2560" width="9" style="149"/>
    <col min="2561" max="2561" width="13.25" style="149" customWidth="1"/>
    <col min="2562" max="2562" width="9.125" style="149" bestFit="1" customWidth="1"/>
    <col min="2563" max="2563" width="9.5" style="149" bestFit="1" customWidth="1"/>
    <col min="2564" max="2564" width="9" style="149"/>
    <col min="2565" max="2565" width="10" style="149" bestFit="1" customWidth="1"/>
    <col min="2566" max="2567" width="9" style="149"/>
    <col min="2568" max="2568" width="9.125" style="149" bestFit="1" customWidth="1"/>
    <col min="2569" max="2569" width="10.375" style="149" customWidth="1"/>
    <col min="2570" max="2816" width="9" style="149"/>
    <col min="2817" max="2817" width="13.25" style="149" customWidth="1"/>
    <col min="2818" max="2818" width="9.125" style="149" bestFit="1" customWidth="1"/>
    <col min="2819" max="2819" width="9.5" style="149" bestFit="1" customWidth="1"/>
    <col min="2820" max="2820" width="9" style="149"/>
    <col min="2821" max="2821" width="10" style="149" bestFit="1" customWidth="1"/>
    <col min="2822" max="2823" width="9" style="149"/>
    <col min="2824" max="2824" width="9.125" style="149" bestFit="1" customWidth="1"/>
    <col min="2825" max="2825" width="10.375" style="149" customWidth="1"/>
    <col min="2826" max="3072" width="9" style="149"/>
    <col min="3073" max="3073" width="13.25" style="149" customWidth="1"/>
    <col min="3074" max="3074" width="9.125" style="149" bestFit="1" customWidth="1"/>
    <col min="3075" max="3075" width="9.5" style="149" bestFit="1" customWidth="1"/>
    <col min="3076" max="3076" width="9" style="149"/>
    <col min="3077" max="3077" width="10" style="149" bestFit="1" customWidth="1"/>
    <col min="3078" max="3079" width="9" style="149"/>
    <col min="3080" max="3080" width="9.125" style="149" bestFit="1" customWidth="1"/>
    <col min="3081" max="3081" width="10.375" style="149" customWidth="1"/>
    <col min="3082" max="3328" width="9" style="149"/>
    <col min="3329" max="3329" width="13.25" style="149" customWidth="1"/>
    <col min="3330" max="3330" width="9.125" style="149" bestFit="1" customWidth="1"/>
    <col min="3331" max="3331" width="9.5" style="149" bestFit="1" customWidth="1"/>
    <col min="3332" max="3332" width="9" style="149"/>
    <col min="3333" max="3333" width="10" style="149" bestFit="1" customWidth="1"/>
    <col min="3334" max="3335" width="9" style="149"/>
    <col min="3336" max="3336" width="9.125" style="149" bestFit="1" customWidth="1"/>
    <col min="3337" max="3337" width="10.375" style="149" customWidth="1"/>
    <col min="3338" max="3584" width="9" style="149"/>
    <col min="3585" max="3585" width="13.25" style="149" customWidth="1"/>
    <col min="3586" max="3586" width="9.125" style="149" bestFit="1" customWidth="1"/>
    <col min="3587" max="3587" width="9.5" style="149" bestFit="1" customWidth="1"/>
    <col min="3588" max="3588" width="9" style="149"/>
    <col min="3589" max="3589" width="10" style="149" bestFit="1" customWidth="1"/>
    <col min="3590" max="3591" width="9" style="149"/>
    <col min="3592" max="3592" width="9.125" style="149" bestFit="1" customWidth="1"/>
    <col min="3593" max="3593" width="10.375" style="149" customWidth="1"/>
    <col min="3594" max="3840" width="9" style="149"/>
    <col min="3841" max="3841" width="13.25" style="149" customWidth="1"/>
    <col min="3842" max="3842" width="9.125" style="149" bestFit="1" customWidth="1"/>
    <col min="3843" max="3843" width="9.5" style="149" bestFit="1" customWidth="1"/>
    <col min="3844" max="3844" width="9" style="149"/>
    <col min="3845" max="3845" width="10" style="149" bestFit="1" customWidth="1"/>
    <col min="3846" max="3847" width="9" style="149"/>
    <col min="3848" max="3848" width="9.125" style="149" bestFit="1" customWidth="1"/>
    <col min="3849" max="3849" width="10.375" style="149" customWidth="1"/>
    <col min="3850" max="4096" width="9" style="149"/>
    <col min="4097" max="4097" width="13.25" style="149" customWidth="1"/>
    <col min="4098" max="4098" width="9.125" style="149" bestFit="1" customWidth="1"/>
    <col min="4099" max="4099" width="9.5" style="149" bestFit="1" customWidth="1"/>
    <col min="4100" max="4100" width="9" style="149"/>
    <col min="4101" max="4101" width="10" style="149" bestFit="1" customWidth="1"/>
    <col min="4102" max="4103" width="9" style="149"/>
    <col min="4104" max="4104" width="9.125" style="149" bestFit="1" customWidth="1"/>
    <col min="4105" max="4105" width="10.375" style="149" customWidth="1"/>
    <col min="4106" max="4352" width="9" style="149"/>
    <col min="4353" max="4353" width="13.25" style="149" customWidth="1"/>
    <col min="4354" max="4354" width="9.125" style="149" bestFit="1" customWidth="1"/>
    <col min="4355" max="4355" width="9.5" style="149" bestFit="1" customWidth="1"/>
    <col min="4356" max="4356" width="9" style="149"/>
    <col min="4357" max="4357" width="10" style="149" bestFit="1" customWidth="1"/>
    <col min="4358" max="4359" width="9" style="149"/>
    <col min="4360" max="4360" width="9.125" style="149" bestFit="1" customWidth="1"/>
    <col min="4361" max="4361" width="10.375" style="149" customWidth="1"/>
    <col min="4362" max="4608" width="9" style="149"/>
    <col min="4609" max="4609" width="13.25" style="149" customWidth="1"/>
    <col min="4610" max="4610" width="9.125" style="149" bestFit="1" customWidth="1"/>
    <col min="4611" max="4611" width="9.5" style="149" bestFit="1" customWidth="1"/>
    <col min="4612" max="4612" width="9" style="149"/>
    <col min="4613" max="4613" width="10" style="149" bestFit="1" customWidth="1"/>
    <col min="4614" max="4615" width="9" style="149"/>
    <col min="4616" max="4616" width="9.125" style="149" bestFit="1" customWidth="1"/>
    <col min="4617" max="4617" width="10.375" style="149" customWidth="1"/>
    <col min="4618" max="4864" width="9" style="149"/>
    <col min="4865" max="4865" width="13.25" style="149" customWidth="1"/>
    <col min="4866" max="4866" width="9.125" style="149" bestFit="1" customWidth="1"/>
    <col min="4867" max="4867" width="9.5" style="149" bestFit="1" customWidth="1"/>
    <col min="4868" max="4868" width="9" style="149"/>
    <col min="4869" max="4869" width="10" style="149" bestFit="1" customWidth="1"/>
    <col min="4870" max="4871" width="9" style="149"/>
    <col min="4872" max="4872" width="9.125" style="149" bestFit="1" customWidth="1"/>
    <col min="4873" max="4873" width="10.375" style="149" customWidth="1"/>
    <col min="4874" max="5120" width="9" style="149"/>
    <col min="5121" max="5121" width="13.25" style="149" customWidth="1"/>
    <col min="5122" max="5122" width="9.125" style="149" bestFit="1" customWidth="1"/>
    <col min="5123" max="5123" width="9.5" style="149" bestFit="1" customWidth="1"/>
    <col min="5124" max="5124" width="9" style="149"/>
    <col min="5125" max="5125" width="10" style="149" bestFit="1" customWidth="1"/>
    <col min="5126" max="5127" width="9" style="149"/>
    <col min="5128" max="5128" width="9.125" style="149" bestFit="1" customWidth="1"/>
    <col min="5129" max="5129" width="10.375" style="149" customWidth="1"/>
    <col min="5130" max="5376" width="9" style="149"/>
    <col min="5377" max="5377" width="13.25" style="149" customWidth="1"/>
    <col min="5378" max="5378" width="9.125" style="149" bestFit="1" customWidth="1"/>
    <col min="5379" max="5379" width="9.5" style="149" bestFit="1" customWidth="1"/>
    <col min="5380" max="5380" width="9" style="149"/>
    <col min="5381" max="5381" width="10" style="149" bestFit="1" customWidth="1"/>
    <col min="5382" max="5383" width="9" style="149"/>
    <col min="5384" max="5384" width="9.125" style="149" bestFit="1" customWidth="1"/>
    <col min="5385" max="5385" width="10.375" style="149" customWidth="1"/>
    <col min="5386" max="5632" width="9" style="149"/>
    <col min="5633" max="5633" width="13.25" style="149" customWidth="1"/>
    <col min="5634" max="5634" width="9.125" style="149" bestFit="1" customWidth="1"/>
    <col min="5635" max="5635" width="9.5" style="149" bestFit="1" customWidth="1"/>
    <col min="5636" max="5636" width="9" style="149"/>
    <col min="5637" max="5637" width="10" style="149" bestFit="1" customWidth="1"/>
    <col min="5638" max="5639" width="9" style="149"/>
    <col min="5640" max="5640" width="9.125" style="149" bestFit="1" customWidth="1"/>
    <col min="5641" max="5641" width="10.375" style="149" customWidth="1"/>
    <col min="5642" max="5888" width="9" style="149"/>
    <col min="5889" max="5889" width="13.25" style="149" customWidth="1"/>
    <col min="5890" max="5890" width="9.125" style="149" bestFit="1" customWidth="1"/>
    <col min="5891" max="5891" width="9.5" style="149" bestFit="1" customWidth="1"/>
    <col min="5892" max="5892" width="9" style="149"/>
    <col min="5893" max="5893" width="10" style="149" bestFit="1" customWidth="1"/>
    <col min="5894" max="5895" width="9" style="149"/>
    <col min="5896" max="5896" width="9.125" style="149" bestFit="1" customWidth="1"/>
    <col min="5897" max="5897" width="10.375" style="149" customWidth="1"/>
    <col min="5898" max="6144" width="9" style="149"/>
    <col min="6145" max="6145" width="13.25" style="149" customWidth="1"/>
    <col min="6146" max="6146" width="9.125" style="149" bestFit="1" customWidth="1"/>
    <col min="6147" max="6147" width="9.5" style="149" bestFit="1" customWidth="1"/>
    <col min="6148" max="6148" width="9" style="149"/>
    <col min="6149" max="6149" width="10" style="149" bestFit="1" customWidth="1"/>
    <col min="6150" max="6151" width="9" style="149"/>
    <col min="6152" max="6152" width="9.125" style="149" bestFit="1" customWidth="1"/>
    <col min="6153" max="6153" width="10.375" style="149" customWidth="1"/>
    <col min="6154" max="6400" width="9" style="149"/>
    <col min="6401" max="6401" width="13.25" style="149" customWidth="1"/>
    <col min="6402" max="6402" width="9.125" style="149" bestFit="1" customWidth="1"/>
    <col min="6403" max="6403" width="9.5" style="149" bestFit="1" customWidth="1"/>
    <col min="6404" max="6404" width="9" style="149"/>
    <col min="6405" max="6405" width="10" style="149" bestFit="1" customWidth="1"/>
    <col min="6406" max="6407" width="9" style="149"/>
    <col min="6408" max="6408" width="9.125" style="149" bestFit="1" customWidth="1"/>
    <col min="6409" max="6409" width="10.375" style="149" customWidth="1"/>
    <col min="6410" max="6656" width="9" style="149"/>
    <col min="6657" max="6657" width="13.25" style="149" customWidth="1"/>
    <col min="6658" max="6658" width="9.125" style="149" bestFit="1" customWidth="1"/>
    <col min="6659" max="6659" width="9.5" style="149" bestFit="1" customWidth="1"/>
    <col min="6660" max="6660" width="9" style="149"/>
    <col min="6661" max="6661" width="10" style="149" bestFit="1" customWidth="1"/>
    <col min="6662" max="6663" width="9" style="149"/>
    <col min="6664" max="6664" width="9.125" style="149" bestFit="1" customWidth="1"/>
    <col min="6665" max="6665" width="10.375" style="149" customWidth="1"/>
    <col min="6666" max="6912" width="9" style="149"/>
    <col min="6913" max="6913" width="13.25" style="149" customWidth="1"/>
    <col min="6914" max="6914" width="9.125" style="149" bestFit="1" customWidth="1"/>
    <col min="6915" max="6915" width="9.5" style="149" bestFit="1" customWidth="1"/>
    <col min="6916" max="6916" width="9" style="149"/>
    <col min="6917" max="6917" width="10" style="149" bestFit="1" customWidth="1"/>
    <col min="6918" max="6919" width="9" style="149"/>
    <col min="6920" max="6920" width="9.125" style="149" bestFit="1" customWidth="1"/>
    <col min="6921" max="6921" width="10.375" style="149" customWidth="1"/>
    <col min="6922" max="7168" width="9" style="149"/>
    <col min="7169" max="7169" width="13.25" style="149" customWidth="1"/>
    <col min="7170" max="7170" width="9.125" style="149" bestFit="1" customWidth="1"/>
    <col min="7171" max="7171" width="9.5" style="149" bestFit="1" customWidth="1"/>
    <col min="7172" max="7172" width="9" style="149"/>
    <col min="7173" max="7173" width="10" style="149" bestFit="1" customWidth="1"/>
    <col min="7174" max="7175" width="9" style="149"/>
    <col min="7176" max="7176" width="9.125" style="149" bestFit="1" customWidth="1"/>
    <col min="7177" max="7177" width="10.375" style="149" customWidth="1"/>
    <col min="7178" max="7424" width="9" style="149"/>
    <col min="7425" max="7425" width="13.25" style="149" customWidth="1"/>
    <col min="7426" max="7426" width="9.125" style="149" bestFit="1" customWidth="1"/>
    <col min="7427" max="7427" width="9.5" style="149" bestFit="1" customWidth="1"/>
    <col min="7428" max="7428" width="9" style="149"/>
    <col min="7429" max="7429" width="10" style="149" bestFit="1" customWidth="1"/>
    <col min="7430" max="7431" width="9" style="149"/>
    <col min="7432" max="7432" width="9.125" style="149" bestFit="1" customWidth="1"/>
    <col min="7433" max="7433" width="10.375" style="149" customWidth="1"/>
    <col min="7434" max="7680" width="9" style="149"/>
    <col min="7681" max="7681" width="13.25" style="149" customWidth="1"/>
    <col min="7682" max="7682" width="9.125" style="149" bestFit="1" customWidth="1"/>
    <col min="7683" max="7683" width="9.5" style="149" bestFit="1" customWidth="1"/>
    <col min="7684" max="7684" width="9" style="149"/>
    <col min="7685" max="7685" width="10" style="149" bestFit="1" customWidth="1"/>
    <col min="7686" max="7687" width="9" style="149"/>
    <col min="7688" max="7688" width="9.125" style="149" bestFit="1" customWidth="1"/>
    <col min="7689" max="7689" width="10.375" style="149" customWidth="1"/>
    <col min="7690" max="7936" width="9" style="149"/>
    <col min="7937" max="7937" width="13.25" style="149" customWidth="1"/>
    <col min="7938" max="7938" width="9.125" style="149" bestFit="1" customWidth="1"/>
    <col min="7939" max="7939" width="9.5" style="149" bestFit="1" customWidth="1"/>
    <col min="7940" max="7940" width="9" style="149"/>
    <col min="7941" max="7941" width="10" style="149" bestFit="1" customWidth="1"/>
    <col min="7942" max="7943" width="9" style="149"/>
    <col min="7944" max="7944" width="9.125" style="149" bestFit="1" customWidth="1"/>
    <col min="7945" max="7945" width="10.375" style="149" customWidth="1"/>
    <col min="7946" max="8192" width="9" style="149"/>
    <col min="8193" max="8193" width="13.25" style="149" customWidth="1"/>
    <col min="8194" max="8194" width="9.125" style="149" bestFit="1" customWidth="1"/>
    <col min="8195" max="8195" width="9.5" style="149" bestFit="1" customWidth="1"/>
    <col min="8196" max="8196" width="9" style="149"/>
    <col min="8197" max="8197" width="10" style="149" bestFit="1" customWidth="1"/>
    <col min="8198" max="8199" width="9" style="149"/>
    <col min="8200" max="8200" width="9.125" style="149" bestFit="1" customWidth="1"/>
    <col min="8201" max="8201" width="10.375" style="149" customWidth="1"/>
    <col min="8202" max="8448" width="9" style="149"/>
    <col min="8449" max="8449" width="13.25" style="149" customWidth="1"/>
    <col min="8450" max="8450" width="9.125" style="149" bestFit="1" customWidth="1"/>
    <col min="8451" max="8451" width="9.5" style="149" bestFit="1" customWidth="1"/>
    <col min="8452" max="8452" width="9" style="149"/>
    <col min="8453" max="8453" width="10" style="149" bestFit="1" customWidth="1"/>
    <col min="8454" max="8455" width="9" style="149"/>
    <col min="8456" max="8456" width="9.125" style="149" bestFit="1" customWidth="1"/>
    <col min="8457" max="8457" width="10.375" style="149" customWidth="1"/>
    <col min="8458" max="8704" width="9" style="149"/>
    <col min="8705" max="8705" width="13.25" style="149" customWidth="1"/>
    <col min="8706" max="8706" width="9.125" style="149" bestFit="1" customWidth="1"/>
    <col min="8707" max="8707" width="9.5" style="149" bestFit="1" customWidth="1"/>
    <col min="8708" max="8708" width="9" style="149"/>
    <col min="8709" max="8709" width="10" style="149" bestFit="1" customWidth="1"/>
    <col min="8710" max="8711" width="9" style="149"/>
    <col min="8712" max="8712" width="9.125" style="149" bestFit="1" customWidth="1"/>
    <col min="8713" max="8713" width="10.375" style="149" customWidth="1"/>
    <col min="8714" max="8960" width="9" style="149"/>
    <col min="8961" max="8961" width="13.25" style="149" customWidth="1"/>
    <col min="8962" max="8962" width="9.125" style="149" bestFit="1" customWidth="1"/>
    <col min="8963" max="8963" width="9.5" style="149" bestFit="1" customWidth="1"/>
    <col min="8964" max="8964" width="9" style="149"/>
    <col min="8965" max="8965" width="10" style="149" bestFit="1" customWidth="1"/>
    <col min="8966" max="8967" width="9" style="149"/>
    <col min="8968" max="8968" width="9.125" style="149" bestFit="1" customWidth="1"/>
    <col min="8969" max="8969" width="10.375" style="149" customWidth="1"/>
    <col min="8970" max="9216" width="9" style="149"/>
    <col min="9217" max="9217" width="13.25" style="149" customWidth="1"/>
    <col min="9218" max="9218" width="9.125" style="149" bestFit="1" customWidth="1"/>
    <col min="9219" max="9219" width="9.5" style="149" bestFit="1" customWidth="1"/>
    <col min="9220" max="9220" width="9" style="149"/>
    <col min="9221" max="9221" width="10" style="149" bestFit="1" customWidth="1"/>
    <col min="9222" max="9223" width="9" style="149"/>
    <col min="9224" max="9224" width="9.125" style="149" bestFit="1" customWidth="1"/>
    <col min="9225" max="9225" width="10.375" style="149" customWidth="1"/>
    <col min="9226" max="9472" width="9" style="149"/>
    <col min="9473" max="9473" width="13.25" style="149" customWidth="1"/>
    <col min="9474" max="9474" width="9.125" style="149" bestFit="1" customWidth="1"/>
    <col min="9475" max="9475" width="9.5" style="149" bestFit="1" customWidth="1"/>
    <col min="9476" max="9476" width="9" style="149"/>
    <col min="9477" max="9477" width="10" style="149" bestFit="1" customWidth="1"/>
    <col min="9478" max="9479" width="9" style="149"/>
    <col min="9480" max="9480" width="9.125" style="149" bestFit="1" customWidth="1"/>
    <col min="9481" max="9481" width="10.375" style="149" customWidth="1"/>
    <col min="9482" max="9728" width="9" style="149"/>
    <col min="9729" max="9729" width="13.25" style="149" customWidth="1"/>
    <col min="9730" max="9730" width="9.125" style="149" bestFit="1" customWidth="1"/>
    <col min="9731" max="9731" width="9.5" style="149" bestFit="1" customWidth="1"/>
    <col min="9732" max="9732" width="9" style="149"/>
    <col min="9733" max="9733" width="10" style="149" bestFit="1" customWidth="1"/>
    <col min="9734" max="9735" width="9" style="149"/>
    <col min="9736" max="9736" width="9.125" style="149" bestFit="1" customWidth="1"/>
    <col min="9737" max="9737" width="10.375" style="149" customWidth="1"/>
    <col min="9738" max="9984" width="9" style="149"/>
    <col min="9985" max="9985" width="13.25" style="149" customWidth="1"/>
    <col min="9986" max="9986" width="9.125" style="149" bestFit="1" customWidth="1"/>
    <col min="9987" max="9987" width="9.5" style="149" bestFit="1" customWidth="1"/>
    <col min="9988" max="9988" width="9" style="149"/>
    <col min="9989" max="9989" width="10" style="149" bestFit="1" customWidth="1"/>
    <col min="9990" max="9991" width="9" style="149"/>
    <col min="9992" max="9992" width="9.125" style="149" bestFit="1" customWidth="1"/>
    <col min="9993" max="9993" width="10.375" style="149" customWidth="1"/>
    <col min="9994" max="10240" width="9" style="149"/>
    <col min="10241" max="10241" width="13.25" style="149" customWidth="1"/>
    <col min="10242" max="10242" width="9.125" style="149" bestFit="1" customWidth="1"/>
    <col min="10243" max="10243" width="9.5" style="149" bestFit="1" customWidth="1"/>
    <col min="10244" max="10244" width="9" style="149"/>
    <col min="10245" max="10245" width="10" style="149" bestFit="1" customWidth="1"/>
    <col min="10246" max="10247" width="9" style="149"/>
    <col min="10248" max="10248" width="9.125" style="149" bestFit="1" customWidth="1"/>
    <col min="10249" max="10249" width="10.375" style="149" customWidth="1"/>
    <col min="10250" max="10496" width="9" style="149"/>
    <col min="10497" max="10497" width="13.25" style="149" customWidth="1"/>
    <col min="10498" max="10498" width="9.125" style="149" bestFit="1" customWidth="1"/>
    <col min="10499" max="10499" width="9.5" style="149" bestFit="1" customWidth="1"/>
    <col min="10500" max="10500" width="9" style="149"/>
    <col min="10501" max="10501" width="10" style="149" bestFit="1" customWidth="1"/>
    <col min="10502" max="10503" width="9" style="149"/>
    <col min="10504" max="10504" width="9.125" style="149" bestFit="1" customWidth="1"/>
    <col min="10505" max="10505" width="10.375" style="149" customWidth="1"/>
    <col min="10506" max="10752" width="9" style="149"/>
    <col min="10753" max="10753" width="13.25" style="149" customWidth="1"/>
    <col min="10754" max="10754" width="9.125" style="149" bestFit="1" customWidth="1"/>
    <col min="10755" max="10755" width="9.5" style="149" bestFit="1" customWidth="1"/>
    <col min="10756" max="10756" width="9" style="149"/>
    <col min="10757" max="10757" width="10" style="149" bestFit="1" customWidth="1"/>
    <col min="10758" max="10759" width="9" style="149"/>
    <col min="10760" max="10760" width="9.125" style="149" bestFit="1" customWidth="1"/>
    <col min="10761" max="10761" width="10.375" style="149" customWidth="1"/>
    <col min="10762" max="11008" width="9" style="149"/>
    <col min="11009" max="11009" width="13.25" style="149" customWidth="1"/>
    <col min="11010" max="11010" width="9.125" style="149" bestFit="1" customWidth="1"/>
    <col min="11011" max="11011" width="9.5" style="149" bestFit="1" customWidth="1"/>
    <col min="11012" max="11012" width="9" style="149"/>
    <col min="11013" max="11013" width="10" style="149" bestFit="1" customWidth="1"/>
    <col min="11014" max="11015" width="9" style="149"/>
    <col min="11016" max="11016" width="9.125" style="149" bestFit="1" customWidth="1"/>
    <col min="11017" max="11017" width="10.375" style="149" customWidth="1"/>
    <col min="11018" max="11264" width="9" style="149"/>
    <col min="11265" max="11265" width="13.25" style="149" customWidth="1"/>
    <col min="11266" max="11266" width="9.125" style="149" bestFit="1" customWidth="1"/>
    <col min="11267" max="11267" width="9.5" style="149" bestFit="1" customWidth="1"/>
    <col min="11268" max="11268" width="9" style="149"/>
    <col min="11269" max="11269" width="10" style="149" bestFit="1" customWidth="1"/>
    <col min="11270" max="11271" width="9" style="149"/>
    <col min="11272" max="11272" width="9.125" style="149" bestFit="1" customWidth="1"/>
    <col min="11273" max="11273" width="10.375" style="149" customWidth="1"/>
    <col min="11274" max="11520" width="9" style="149"/>
    <col min="11521" max="11521" width="13.25" style="149" customWidth="1"/>
    <col min="11522" max="11522" width="9.125" style="149" bestFit="1" customWidth="1"/>
    <col min="11523" max="11523" width="9.5" style="149" bestFit="1" customWidth="1"/>
    <col min="11524" max="11524" width="9" style="149"/>
    <col min="11525" max="11525" width="10" style="149" bestFit="1" customWidth="1"/>
    <col min="11526" max="11527" width="9" style="149"/>
    <col min="11528" max="11528" width="9.125" style="149" bestFit="1" customWidth="1"/>
    <col min="11529" max="11529" width="10.375" style="149" customWidth="1"/>
    <col min="11530" max="11776" width="9" style="149"/>
    <col min="11777" max="11777" width="13.25" style="149" customWidth="1"/>
    <col min="11778" max="11778" width="9.125" style="149" bestFit="1" customWidth="1"/>
    <col min="11779" max="11779" width="9.5" style="149" bestFit="1" customWidth="1"/>
    <col min="11780" max="11780" width="9" style="149"/>
    <col min="11781" max="11781" width="10" style="149" bestFit="1" customWidth="1"/>
    <col min="11782" max="11783" width="9" style="149"/>
    <col min="11784" max="11784" width="9.125" style="149" bestFit="1" customWidth="1"/>
    <col min="11785" max="11785" width="10.375" style="149" customWidth="1"/>
    <col min="11786" max="12032" width="9" style="149"/>
    <col min="12033" max="12033" width="13.25" style="149" customWidth="1"/>
    <col min="12034" max="12034" width="9.125" style="149" bestFit="1" customWidth="1"/>
    <col min="12035" max="12035" width="9.5" style="149" bestFit="1" customWidth="1"/>
    <col min="12036" max="12036" width="9" style="149"/>
    <col min="12037" max="12037" width="10" style="149" bestFit="1" customWidth="1"/>
    <col min="12038" max="12039" width="9" style="149"/>
    <col min="12040" max="12040" width="9.125" style="149" bestFit="1" customWidth="1"/>
    <col min="12041" max="12041" width="10.375" style="149" customWidth="1"/>
    <col min="12042" max="12288" width="9" style="149"/>
    <col min="12289" max="12289" width="13.25" style="149" customWidth="1"/>
    <col min="12290" max="12290" width="9.125" style="149" bestFit="1" customWidth="1"/>
    <col min="12291" max="12291" width="9.5" style="149" bestFit="1" customWidth="1"/>
    <col min="12292" max="12292" width="9" style="149"/>
    <col min="12293" max="12293" width="10" style="149" bestFit="1" customWidth="1"/>
    <col min="12294" max="12295" width="9" style="149"/>
    <col min="12296" max="12296" width="9.125" style="149" bestFit="1" customWidth="1"/>
    <col min="12297" max="12297" width="10.375" style="149" customWidth="1"/>
    <col min="12298" max="12544" width="9" style="149"/>
    <col min="12545" max="12545" width="13.25" style="149" customWidth="1"/>
    <col min="12546" max="12546" width="9.125" style="149" bestFit="1" customWidth="1"/>
    <col min="12547" max="12547" width="9.5" style="149" bestFit="1" customWidth="1"/>
    <col min="12548" max="12548" width="9" style="149"/>
    <col min="12549" max="12549" width="10" style="149" bestFit="1" customWidth="1"/>
    <col min="12550" max="12551" width="9" style="149"/>
    <col min="12552" max="12552" width="9.125" style="149" bestFit="1" customWidth="1"/>
    <col min="12553" max="12553" width="10.375" style="149" customWidth="1"/>
    <col min="12554" max="12800" width="9" style="149"/>
    <col min="12801" max="12801" width="13.25" style="149" customWidth="1"/>
    <col min="12802" max="12802" width="9.125" style="149" bestFit="1" customWidth="1"/>
    <col min="12803" max="12803" width="9.5" style="149" bestFit="1" customWidth="1"/>
    <col min="12804" max="12804" width="9" style="149"/>
    <col min="12805" max="12805" width="10" style="149" bestFit="1" customWidth="1"/>
    <col min="12806" max="12807" width="9" style="149"/>
    <col min="12808" max="12808" width="9.125" style="149" bestFit="1" customWidth="1"/>
    <col min="12809" max="12809" width="10.375" style="149" customWidth="1"/>
    <col min="12810" max="13056" width="9" style="149"/>
    <col min="13057" max="13057" width="13.25" style="149" customWidth="1"/>
    <col min="13058" max="13058" width="9.125" style="149" bestFit="1" customWidth="1"/>
    <col min="13059" max="13059" width="9.5" style="149" bestFit="1" customWidth="1"/>
    <col min="13060" max="13060" width="9" style="149"/>
    <col min="13061" max="13061" width="10" style="149" bestFit="1" customWidth="1"/>
    <col min="13062" max="13063" width="9" style="149"/>
    <col min="13064" max="13064" width="9.125" style="149" bestFit="1" customWidth="1"/>
    <col min="13065" max="13065" width="10.375" style="149" customWidth="1"/>
    <col min="13066" max="13312" width="9" style="149"/>
    <col min="13313" max="13313" width="13.25" style="149" customWidth="1"/>
    <col min="13314" max="13314" width="9.125" style="149" bestFit="1" customWidth="1"/>
    <col min="13315" max="13315" width="9.5" style="149" bestFit="1" customWidth="1"/>
    <col min="13316" max="13316" width="9" style="149"/>
    <col min="13317" max="13317" width="10" style="149" bestFit="1" customWidth="1"/>
    <col min="13318" max="13319" width="9" style="149"/>
    <col min="13320" max="13320" width="9.125" style="149" bestFit="1" customWidth="1"/>
    <col min="13321" max="13321" width="10.375" style="149" customWidth="1"/>
    <col min="13322" max="13568" width="9" style="149"/>
    <col min="13569" max="13569" width="13.25" style="149" customWidth="1"/>
    <col min="13570" max="13570" width="9.125" style="149" bestFit="1" customWidth="1"/>
    <col min="13571" max="13571" width="9.5" style="149" bestFit="1" customWidth="1"/>
    <col min="13572" max="13572" width="9" style="149"/>
    <col min="13573" max="13573" width="10" style="149" bestFit="1" customWidth="1"/>
    <col min="13574" max="13575" width="9" style="149"/>
    <col min="13576" max="13576" width="9.125" style="149" bestFit="1" customWidth="1"/>
    <col min="13577" max="13577" width="10.375" style="149" customWidth="1"/>
    <col min="13578" max="13824" width="9" style="149"/>
    <col min="13825" max="13825" width="13.25" style="149" customWidth="1"/>
    <col min="13826" max="13826" width="9.125" style="149" bestFit="1" customWidth="1"/>
    <col min="13827" max="13827" width="9.5" style="149" bestFit="1" customWidth="1"/>
    <col min="13828" max="13828" width="9" style="149"/>
    <col min="13829" max="13829" width="10" style="149" bestFit="1" customWidth="1"/>
    <col min="13830" max="13831" width="9" style="149"/>
    <col min="13832" max="13832" width="9.125" style="149" bestFit="1" customWidth="1"/>
    <col min="13833" max="13833" width="10.375" style="149" customWidth="1"/>
    <col min="13834" max="14080" width="9" style="149"/>
    <col min="14081" max="14081" width="13.25" style="149" customWidth="1"/>
    <col min="14082" max="14082" width="9.125" style="149" bestFit="1" customWidth="1"/>
    <col min="14083" max="14083" width="9.5" style="149" bestFit="1" customWidth="1"/>
    <col min="14084" max="14084" width="9" style="149"/>
    <col min="14085" max="14085" width="10" style="149" bestFit="1" customWidth="1"/>
    <col min="14086" max="14087" width="9" style="149"/>
    <col min="14088" max="14088" width="9.125" style="149" bestFit="1" customWidth="1"/>
    <col min="14089" max="14089" width="10.375" style="149" customWidth="1"/>
    <col min="14090" max="14336" width="9" style="149"/>
    <col min="14337" max="14337" width="13.25" style="149" customWidth="1"/>
    <col min="14338" max="14338" width="9.125" style="149" bestFit="1" customWidth="1"/>
    <col min="14339" max="14339" width="9.5" style="149" bestFit="1" customWidth="1"/>
    <col min="14340" max="14340" width="9" style="149"/>
    <col min="14341" max="14341" width="10" style="149" bestFit="1" customWidth="1"/>
    <col min="14342" max="14343" width="9" style="149"/>
    <col min="14344" max="14344" width="9.125" style="149" bestFit="1" customWidth="1"/>
    <col min="14345" max="14345" width="10.375" style="149" customWidth="1"/>
    <col min="14346" max="14592" width="9" style="149"/>
    <col min="14593" max="14593" width="13.25" style="149" customWidth="1"/>
    <col min="14594" max="14594" width="9.125" style="149" bestFit="1" customWidth="1"/>
    <col min="14595" max="14595" width="9.5" style="149" bestFit="1" customWidth="1"/>
    <col min="14596" max="14596" width="9" style="149"/>
    <col min="14597" max="14597" width="10" style="149" bestFit="1" customWidth="1"/>
    <col min="14598" max="14599" width="9" style="149"/>
    <col min="14600" max="14600" width="9.125" style="149" bestFit="1" customWidth="1"/>
    <col min="14601" max="14601" width="10.375" style="149" customWidth="1"/>
    <col min="14602" max="14848" width="9" style="149"/>
    <col min="14849" max="14849" width="13.25" style="149" customWidth="1"/>
    <col min="14850" max="14850" width="9.125" style="149" bestFit="1" customWidth="1"/>
    <col min="14851" max="14851" width="9.5" style="149" bestFit="1" customWidth="1"/>
    <col min="14852" max="14852" width="9" style="149"/>
    <col min="14853" max="14853" width="10" style="149" bestFit="1" customWidth="1"/>
    <col min="14854" max="14855" width="9" style="149"/>
    <col min="14856" max="14856" width="9.125" style="149" bestFit="1" customWidth="1"/>
    <col min="14857" max="14857" width="10.375" style="149" customWidth="1"/>
    <col min="14858" max="15104" width="9" style="149"/>
    <col min="15105" max="15105" width="13.25" style="149" customWidth="1"/>
    <col min="15106" max="15106" width="9.125" style="149" bestFit="1" customWidth="1"/>
    <col min="15107" max="15107" width="9.5" style="149" bestFit="1" customWidth="1"/>
    <col min="15108" max="15108" width="9" style="149"/>
    <col min="15109" max="15109" width="10" style="149" bestFit="1" customWidth="1"/>
    <col min="15110" max="15111" width="9" style="149"/>
    <col min="15112" max="15112" width="9.125" style="149" bestFit="1" customWidth="1"/>
    <col min="15113" max="15113" width="10.375" style="149" customWidth="1"/>
    <col min="15114" max="15360" width="9" style="149"/>
    <col min="15361" max="15361" width="13.25" style="149" customWidth="1"/>
    <col min="15362" max="15362" width="9.125" style="149" bestFit="1" customWidth="1"/>
    <col min="15363" max="15363" width="9.5" style="149" bestFit="1" customWidth="1"/>
    <col min="15364" max="15364" width="9" style="149"/>
    <col min="15365" max="15365" width="10" style="149" bestFit="1" customWidth="1"/>
    <col min="15366" max="15367" width="9" style="149"/>
    <col min="15368" max="15368" width="9.125" style="149" bestFit="1" customWidth="1"/>
    <col min="15369" max="15369" width="10.375" style="149" customWidth="1"/>
    <col min="15370" max="15616" width="9" style="149"/>
    <col min="15617" max="15617" width="13.25" style="149" customWidth="1"/>
    <col min="15618" max="15618" width="9.125" style="149" bestFit="1" customWidth="1"/>
    <col min="15619" max="15619" width="9.5" style="149" bestFit="1" customWidth="1"/>
    <col min="15620" max="15620" width="9" style="149"/>
    <col min="15621" max="15621" width="10" style="149" bestFit="1" customWidth="1"/>
    <col min="15622" max="15623" width="9" style="149"/>
    <col min="15624" max="15624" width="9.125" style="149" bestFit="1" customWidth="1"/>
    <col min="15625" max="15625" width="10.375" style="149" customWidth="1"/>
    <col min="15626" max="15872" width="9" style="149"/>
    <col min="15873" max="15873" width="13.25" style="149" customWidth="1"/>
    <col min="15874" max="15874" width="9.125" style="149" bestFit="1" customWidth="1"/>
    <col min="15875" max="15875" width="9.5" style="149" bestFit="1" customWidth="1"/>
    <col min="15876" max="15876" width="9" style="149"/>
    <col min="15877" max="15877" width="10" style="149" bestFit="1" customWidth="1"/>
    <col min="15878" max="15879" width="9" style="149"/>
    <col min="15880" max="15880" width="9.125" style="149" bestFit="1" customWidth="1"/>
    <col min="15881" max="15881" width="10.375" style="149" customWidth="1"/>
    <col min="15882" max="16128" width="9" style="149"/>
    <col min="16129" max="16129" width="13.25" style="149" customWidth="1"/>
    <col min="16130" max="16130" width="9.125" style="149" bestFit="1" customWidth="1"/>
    <col min="16131" max="16131" width="9.5" style="149" bestFit="1" customWidth="1"/>
    <col min="16132" max="16132" width="9" style="149"/>
    <col min="16133" max="16133" width="10" style="149" bestFit="1" customWidth="1"/>
    <col min="16134" max="16135" width="9" style="149"/>
    <col min="16136" max="16136" width="9.125" style="149" bestFit="1" customWidth="1"/>
    <col min="16137" max="16137" width="10.375" style="149" customWidth="1"/>
    <col min="16138" max="16384" width="9" style="149"/>
  </cols>
  <sheetData>
    <row r="1" spans="1:9" ht="39.75" customHeight="1">
      <c r="A1" s="233" t="s">
        <v>146</v>
      </c>
      <c r="B1" s="245"/>
      <c r="C1" s="245"/>
      <c r="D1" s="245"/>
      <c r="E1" s="245"/>
      <c r="F1" s="245"/>
      <c r="G1" s="245"/>
      <c r="H1" s="245"/>
      <c r="I1" s="245"/>
    </row>
    <row r="2" spans="1:9" ht="18.75" customHeight="1" thickBot="1">
      <c r="A2" s="246" t="s">
        <v>147</v>
      </c>
      <c r="B2" s="246"/>
      <c r="C2" s="246"/>
      <c r="D2" s="246"/>
      <c r="E2" s="246"/>
      <c r="F2" s="246"/>
      <c r="G2" s="246"/>
      <c r="H2" s="246"/>
      <c r="I2" s="246"/>
    </row>
    <row r="3" spans="1:9" ht="25.5" customHeight="1">
      <c r="A3" s="247" t="s">
        <v>2</v>
      </c>
      <c r="B3" s="241" t="s">
        <v>148</v>
      </c>
      <c r="C3" s="249"/>
      <c r="D3" s="239" t="s">
        <v>4</v>
      </c>
      <c r="E3" s="240"/>
      <c r="F3" s="241" t="s">
        <v>5</v>
      </c>
      <c r="G3" s="249"/>
      <c r="H3" s="239" t="s">
        <v>149</v>
      </c>
      <c r="I3" s="250"/>
    </row>
    <row r="4" spans="1:9" ht="25.5" customHeight="1">
      <c r="A4" s="248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50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1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50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50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50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2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1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3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4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50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50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1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50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50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50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50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50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50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9">
        <f t="shared" si="39"/>
        <v>521.63814769999999</v>
      </c>
      <c r="C185" s="220">
        <f t="shared" si="58"/>
        <v>-0.11503404471314704</v>
      </c>
      <c r="D185" s="40">
        <v>299.00415476000001</v>
      </c>
      <c r="E185" s="221">
        <f t="shared" si="59"/>
        <v>-1.408322926190253</v>
      </c>
      <c r="F185" s="219">
        <v>222.63399294000001</v>
      </c>
      <c r="G185" s="220">
        <f t="shared" si="60"/>
        <v>1.6762336259660504</v>
      </c>
      <c r="H185" s="222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6" customWidth="1"/>
    <col min="2" max="2" width="10" style="156" customWidth="1"/>
    <col min="3" max="4" width="9" style="156" customWidth="1"/>
    <col min="5" max="5" width="9.375" style="156" bestFit="1" customWidth="1"/>
    <col min="6" max="7" width="9" style="156" customWidth="1"/>
    <col min="8" max="8" width="7.875" style="156" customWidth="1"/>
    <col min="9" max="9" width="11.5" style="156" customWidth="1"/>
    <col min="10" max="233" width="9" style="156" customWidth="1"/>
    <col min="234" max="234" width="13.25" style="156" customWidth="1"/>
    <col min="235" max="235" width="10" style="156" customWidth="1"/>
    <col min="236" max="240" width="9" style="156" customWidth="1"/>
    <col min="241" max="241" width="8.625" style="156" customWidth="1"/>
    <col min="242" max="242" width="10.375" style="156" customWidth="1"/>
    <col min="243" max="489" width="9" style="156" customWidth="1"/>
    <col min="490" max="490" width="13.25" style="156" customWidth="1"/>
    <col min="491" max="491" width="10" style="156" customWidth="1"/>
    <col min="492" max="496" width="9" style="156" customWidth="1"/>
    <col min="497" max="497" width="8.625" style="156" customWidth="1"/>
    <col min="498" max="498" width="10.375" style="156" customWidth="1"/>
    <col min="499" max="745" width="9" style="156" customWidth="1"/>
    <col min="746" max="746" width="13.25" style="156" customWidth="1"/>
    <col min="747" max="747" width="10" style="156" customWidth="1"/>
    <col min="748" max="752" width="9" style="156" customWidth="1"/>
    <col min="753" max="753" width="8.625" style="156" customWidth="1"/>
    <col min="754" max="754" width="10.375" style="156" customWidth="1"/>
    <col min="755" max="1001" width="9" style="156" customWidth="1"/>
    <col min="1002" max="1002" width="13.25" style="156" customWidth="1"/>
    <col min="1003" max="1003" width="10" style="156" customWidth="1"/>
    <col min="1004" max="1008" width="9" style="156" customWidth="1"/>
    <col min="1009" max="1009" width="8.625" style="156" customWidth="1"/>
    <col min="1010" max="1010" width="10.375" style="156" customWidth="1"/>
    <col min="1011" max="1257" width="9" style="156" customWidth="1"/>
    <col min="1258" max="1258" width="13.25" style="156" customWidth="1"/>
    <col min="1259" max="1259" width="10" style="156" customWidth="1"/>
    <col min="1260" max="1264" width="9" style="156" customWidth="1"/>
    <col min="1265" max="1265" width="8.625" style="156" customWidth="1"/>
    <col min="1266" max="1266" width="10.375" style="156" customWidth="1"/>
    <col min="1267" max="1513" width="9" style="156" customWidth="1"/>
    <col min="1514" max="1514" width="13.25" style="156" customWidth="1"/>
    <col min="1515" max="1515" width="10" style="156" customWidth="1"/>
    <col min="1516" max="1520" width="9" style="156" customWidth="1"/>
    <col min="1521" max="1521" width="8.625" style="156" customWidth="1"/>
    <col min="1522" max="1522" width="10.375" style="156" customWidth="1"/>
    <col min="1523" max="1769" width="9" style="156" customWidth="1"/>
    <col min="1770" max="1770" width="13.25" style="156" customWidth="1"/>
    <col min="1771" max="1771" width="10" style="156" customWidth="1"/>
    <col min="1772" max="1776" width="9" style="156" customWidth="1"/>
    <col min="1777" max="1777" width="8.625" style="156" customWidth="1"/>
    <col min="1778" max="1778" width="10.375" style="156" customWidth="1"/>
    <col min="1779" max="2025" width="9" style="156" customWidth="1"/>
    <col min="2026" max="2026" width="13.25" style="156" customWidth="1"/>
    <col min="2027" max="2027" width="10" style="156" customWidth="1"/>
    <col min="2028" max="2032" width="9" style="156" customWidth="1"/>
    <col min="2033" max="2033" width="8.625" style="156" customWidth="1"/>
    <col min="2034" max="2034" width="10.375" style="156" customWidth="1"/>
    <col min="2035" max="2281" width="9" style="156" customWidth="1"/>
    <col min="2282" max="2282" width="13.25" style="156" customWidth="1"/>
    <col min="2283" max="2283" width="10" style="156" customWidth="1"/>
    <col min="2284" max="2288" width="9" style="156" customWidth="1"/>
    <col min="2289" max="2289" width="8.625" style="156" customWidth="1"/>
    <col min="2290" max="2290" width="10.375" style="156" customWidth="1"/>
    <col min="2291" max="2537" width="9" style="156" customWidth="1"/>
    <col min="2538" max="2538" width="13.25" style="156" customWidth="1"/>
    <col min="2539" max="2539" width="10" style="156" customWidth="1"/>
    <col min="2540" max="2544" width="9" style="156" customWidth="1"/>
    <col min="2545" max="2545" width="8.625" style="156" customWidth="1"/>
    <col min="2546" max="2546" width="10.375" style="156" customWidth="1"/>
    <col min="2547" max="2793" width="9" style="156" customWidth="1"/>
    <col min="2794" max="2794" width="13.25" style="156" customWidth="1"/>
    <col min="2795" max="2795" width="10" style="156" customWidth="1"/>
    <col min="2796" max="2800" width="9" style="156" customWidth="1"/>
    <col min="2801" max="2801" width="8.625" style="156" customWidth="1"/>
    <col min="2802" max="2802" width="10.375" style="156" customWidth="1"/>
    <col min="2803" max="3049" width="9" style="156" customWidth="1"/>
    <col min="3050" max="3050" width="13.25" style="156" customWidth="1"/>
    <col min="3051" max="3051" width="10" style="156" customWidth="1"/>
    <col min="3052" max="3056" width="9" style="156" customWidth="1"/>
    <col min="3057" max="3057" width="8.625" style="156" customWidth="1"/>
    <col min="3058" max="3058" width="10.375" style="156" customWidth="1"/>
    <col min="3059" max="3305" width="9" style="156" customWidth="1"/>
    <col min="3306" max="3306" width="13.25" style="156" customWidth="1"/>
    <col min="3307" max="3307" width="10" style="156" customWidth="1"/>
    <col min="3308" max="3312" width="9" style="156" customWidth="1"/>
    <col min="3313" max="3313" width="8.625" style="156" customWidth="1"/>
    <col min="3314" max="3314" width="10.375" style="156" customWidth="1"/>
    <col min="3315" max="3561" width="9" style="156" customWidth="1"/>
    <col min="3562" max="3562" width="13.25" style="156" customWidth="1"/>
    <col min="3563" max="3563" width="10" style="156" customWidth="1"/>
    <col min="3564" max="3568" width="9" style="156" customWidth="1"/>
    <col min="3569" max="3569" width="8.625" style="156" customWidth="1"/>
    <col min="3570" max="3570" width="10.375" style="156" customWidth="1"/>
    <col min="3571" max="3817" width="9" style="156" customWidth="1"/>
    <col min="3818" max="3818" width="13.25" style="156" customWidth="1"/>
    <col min="3819" max="3819" width="10" style="156" customWidth="1"/>
    <col min="3820" max="3824" width="9" style="156" customWidth="1"/>
    <col min="3825" max="3825" width="8.625" style="156" customWidth="1"/>
    <col min="3826" max="3826" width="10.375" style="156" customWidth="1"/>
    <col min="3827" max="4073" width="9" style="156" customWidth="1"/>
    <col min="4074" max="4074" width="13.25" style="156" customWidth="1"/>
    <col min="4075" max="4075" width="10" style="156" customWidth="1"/>
    <col min="4076" max="4080" width="9" style="156" customWidth="1"/>
    <col min="4081" max="4081" width="8.625" style="156" customWidth="1"/>
    <col min="4082" max="4082" width="10.375" style="156" customWidth="1"/>
    <col min="4083" max="4329" width="9" style="156" customWidth="1"/>
    <col min="4330" max="4330" width="13.25" style="156" customWidth="1"/>
    <col min="4331" max="4331" width="10" style="156" customWidth="1"/>
    <col min="4332" max="4336" width="9" style="156" customWidth="1"/>
    <col min="4337" max="4337" width="8.625" style="156" customWidth="1"/>
    <col min="4338" max="4338" width="10.375" style="156" customWidth="1"/>
    <col min="4339" max="4585" width="9" style="156" customWidth="1"/>
    <col min="4586" max="4586" width="13.25" style="156" customWidth="1"/>
    <col min="4587" max="4587" width="10" style="156" customWidth="1"/>
    <col min="4588" max="4592" width="9" style="156" customWidth="1"/>
    <col min="4593" max="4593" width="8.625" style="156" customWidth="1"/>
    <col min="4594" max="4594" width="10.375" style="156" customWidth="1"/>
    <col min="4595" max="4841" width="9" style="156" customWidth="1"/>
    <col min="4842" max="4842" width="13.25" style="156" customWidth="1"/>
    <col min="4843" max="4843" width="10" style="156" customWidth="1"/>
    <col min="4844" max="4848" width="9" style="156" customWidth="1"/>
    <col min="4849" max="4849" width="8.625" style="156" customWidth="1"/>
    <col min="4850" max="4850" width="10.375" style="156" customWidth="1"/>
    <col min="4851" max="5097" width="9" style="156" customWidth="1"/>
    <col min="5098" max="5098" width="13.25" style="156" customWidth="1"/>
    <col min="5099" max="5099" width="10" style="156" customWidth="1"/>
    <col min="5100" max="5104" width="9" style="156" customWidth="1"/>
    <col min="5105" max="5105" width="8.625" style="156" customWidth="1"/>
    <col min="5106" max="5106" width="10.375" style="156" customWidth="1"/>
    <col min="5107" max="5353" width="9" style="156" customWidth="1"/>
    <col min="5354" max="5354" width="13.25" style="156" customWidth="1"/>
    <col min="5355" max="5355" width="10" style="156" customWidth="1"/>
    <col min="5356" max="5360" width="9" style="156" customWidth="1"/>
    <col min="5361" max="5361" width="8.625" style="156" customWidth="1"/>
    <col min="5362" max="5362" width="10.375" style="156" customWidth="1"/>
    <col min="5363" max="5609" width="9" style="156" customWidth="1"/>
    <col min="5610" max="5610" width="13.25" style="156" customWidth="1"/>
    <col min="5611" max="5611" width="10" style="156" customWidth="1"/>
    <col min="5612" max="5616" width="9" style="156" customWidth="1"/>
    <col min="5617" max="5617" width="8.625" style="156" customWidth="1"/>
    <col min="5618" max="5618" width="10.375" style="156" customWidth="1"/>
    <col min="5619" max="5865" width="9" style="156" customWidth="1"/>
    <col min="5866" max="5866" width="13.25" style="156" customWidth="1"/>
    <col min="5867" max="5867" width="10" style="156" customWidth="1"/>
    <col min="5868" max="5872" width="9" style="156" customWidth="1"/>
    <col min="5873" max="5873" width="8.625" style="156" customWidth="1"/>
    <col min="5874" max="5874" width="10.375" style="156" customWidth="1"/>
    <col min="5875" max="6121" width="9" style="156" customWidth="1"/>
    <col min="6122" max="6122" width="13.25" style="156" customWidth="1"/>
    <col min="6123" max="6123" width="10" style="156" customWidth="1"/>
    <col min="6124" max="6128" width="9" style="156" customWidth="1"/>
    <col min="6129" max="6129" width="8.625" style="156" customWidth="1"/>
    <col min="6130" max="6130" width="10.375" style="156" customWidth="1"/>
    <col min="6131" max="6377" width="9" style="156" customWidth="1"/>
    <col min="6378" max="6378" width="13.25" style="156" customWidth="1"/>
    <col min="6379" max="6379" width="10" style="156" customWidth="1"/>
    <col min="6380" max="6384" width="9" style="156" customWidth="1"/>
    <col min="6385" max="6385" width="8.625" style="156" customWidth="1"/>
    <col min="6386" max="6386" width="10.375" style="156" customWidth="1"/>
    <col min="6387" max="6633" width="9" style="156" customWidth="1"/>
    <col min="6634" max="6634" width="13.25" style="156" customWidth="1"/>
    <col min="6635" max="6635" width="10" style="156" customWidth="1"/>
    <col min="6636" max="6640" width="9" style="156" customWidth="1"/>
    <col min="6641" max="6641" width="8.625" style="156" customWidth="1"/>
    <col min="6642" max="6642" width="10.375" style="156" customWidth="1"/>
    <col min="6643" max="6889" width="9" style="156" customWidth="1"/>
    <col min="6890" max="6890" width="13.25" style="156" customWidth="1"/>
    <col min="6891" max="6891" width="10" style="156" customWidth="1"/>
    <col min="6892" max="6896" width="9" style="156" customWidth="1"/>
    <col min="6897" max="6897" width="8.625" style="156" customWidth="1"/>
    <col min="6898" max="6898" width="10.375" style="156" customWidth="1"/>
    <col min="6899" max="7145" width="9" style="156" customWidth="1"/>
    <col min="7146" max="7146" width="13.25" style="156" customWidth="1"/>
    <col min="7147" max="7147" width="10" style="156" customWidth="1"/>
    <col min="7148" max="7152" width="9" style="156" customWidth="1"/>
    <col min="7153" max="7153" width="8.625" style="156" customWidth="1"/>
    <col min="7154" max="7154" width="10.375" style="156" customWidth="1"/>
    <col min="7155" max="7401" width="9" style="156" customWidth="1"/>
    <col min="7402" max="7402" width="13.25" style="156" customWidth="1"/>
    <col min="7403" max="7403" width="10" style="156" customWidth="1"/>
    <col min="7404" max="7408" width="9" style="156" customWidth="1"/>
    <col min="7409" max="7409" width="8.625" style="156" customWidth="1"/>
    <col min="7410" max="7410" width="10.375" style="156" customWidth="1"/>
    <col min="7411" max="7657" width="9" style="156" customWidth="1"/>
    <col min="7658" max="7658" width="13.25" style="156" customWidth="1"/>
    <col min="7659" max="7659" width="10" style="156" customWidth="1"/>
    <col min="7660" max="7664" width="9" style="156" customWidth="1"/>
    <col min="7665" max="7665" width="8.625" style="156" customWidth="1"/>
    <col min="7666" max="7666" width="10.375" style="156" customWidth="1"/>
    <col min="7667" max="7913" width="9" style="156" customWidth="1"/>
    <col min="7914" max="7914" width="13.25" style="156" customWidth="1"/>
    <col min="7915" max="7915" width="10" style="156" customWidth="1"/>
    <col min="7916" max="7920" width="9" style="156" customWidth="1"/>
    <col min="7921" max="7921" width="8.625" style="156" customWidth="1"/>
    <col min="7922" max="7922" width="10.375" style="156" customWidth="1"/>
    <col min="7923" max="8169" width="9" style="156" customWidth="1"/>
    <col min="8170" max="8170" width="13.25" style="156" customWidth="1"/>
    <col min="8171" max="8171" width="10" style="156" customWidth="1"/>
    <col min="8172" max="8176" width="9" style="156" customWidth="1"/>
    <col min="8177" max="8177" width="8.625" style="156" customWidth="1"/>
    <col min="8178" max="8178" width="10.375" style="156" customWidth="1"/>
    <col min="8179" max="8425" width="9" style="156" customWidth="1"/>
    <col min="8426" max="8426" width="13.25" style="156" customWidth="1"/>
    <col min="8427" max="8427" width="10" style="156" customWidth="1"/>
    <col min="8428" max="8432" width="9" style="156" customWidth="1"/>
    <col min="8433" max="8433" width="8.625" style="156" customWidth="1"/>
    <col min="8434" max="8434" width="10.375" style="156" customWidth="1"/>
    <col min="8435" max="8681" width="9" style="156" customWidth="1"/>
    <col min="8682" max="8682" width="13.25" style="156" customWidth="1"/>
    <col min="8683" max="8683" width="10" style="156" customWidth="1"/>
    <col min="8684" max="8688" width="9" style="156" customWidth="1"/>
    <col min="8689" max="8689" width="8.625" style="156" customWidth="1"/>
    <col min="8690" max="8690" width="10.375" style="156" customWidth="1"/>
    <col min="8691" max="8937" width="9" style="156" customWidth="1"/>
    <col min="8938" max="8938" width="13.25" style="156" customWidth="1"/>
    <col min="8939" max="8939" width="10" style="156" customWidth="1"/>
    <col min="8940" max="8944" width="9" style="156" customWidth="1"/>
    <col min="8945" max="8945" width="8.625" style="156" customWidth="1"/>
    <col min="8946" max="8946" width="10.375" style="156" customWidth="1"/>
    <col min="8947" max="9193" width="9" style="156" customWidth="1"/>
    <col min="9194" max="9194" width="13.25" style="156" customWidth="1"/>
    <col min="9195" max="9195" width="10" style="156" customWidth="1"/>
    <col min="9196" max="9200" width="9" style="156" customWidth="1"/>
    <col min="9201" max="9201" width="8.625" style="156" customWidth="1"/>
    <col min="9202" max="9202" width="10.375" style="156" customWidth="1"/>
    <col min="9203" max="9449" width="9" style="156" customWidth="1"/>
    <col min="9450" max="9450" width="13.25" style="156" customWidth="1"/>
    <col min="9451" max="9451" width="10" style="156" customWidth="1"/>
    <col min="9452" max="9456" width="9" style="156" customWidth="1"/>
    <col min="9457" max="9457" width="8.625" style="156" customWidth="1"/>
    <col min="9458" max="9458" width="10.375" style="156" customWidth="1"/>
    <col min="9459" max="9705" width="9" style="156" customWidth="1"/>
    <col min="9706" max="9706" width="13.25" style="156" customWidth="1"/>
    <col min="9707" max="9707" width="10" style="156" customWidth="1"/>
    <col min="9708" max="9712" width="9" style="156" customWidth="1"/>
    <col min="9713" max="9713" width="8.625" style="156" customWidth="1"/>
    <col min="9714" max="9714" width="10.375" style="156" customWidth="1"/>
    <col min="9715" max="9961" width="9" style="156" customWidth="1"/>
    <col min="9962" max="9962" width="13.25" style="156" customWidth="1"/>
    <col min="9963" max="9963" width="10" style="156" customWidth="1"/>
    <col min="9964" max="9968" width="9" style="156" customWidth="1"/>
    <col min="9969" max="9969" width="8.625" style="156" customWidth="1"/>
    <col min="9970" max="9970" width="10.375" style="156" customWidth="1"/>
    <col min="9971" max="10217" width="9" style="156" customWidth="1"/>
    <col min="10218" max="10218" width="13.25" style="156" customWidth="1"/>
    <col min="10219" max="10219" width="10" style="156" customWidth="1"/>
    <col min="10220" max="10224" width="9" style="156" customWidth="1"/>
    <col min="10225" max="10225" width="8.625" style="156" customWidth="1"/>
    <col min="10226" max="10226" width="10.375" style="156" customWidth="1"/>
    <col min="10227" max="10473" width="9" style="156" customWidth="1"/>
    <col min="10474" max="10474" width="13.25" style="156" customWidth="1"/>
    <col min="10475" max="10475" width="10" style="156" customWidth="1"/>
    <col min="10476" max="10480" width="9" style="156" customWidth="1"/>
    <col min="10481" max="10481" width="8.625" style="156" customWidth="1"/>
    <col min="10482" max="10482" width="10.375" style="156" customWidth="1"/>
    <col min="10483" max="10729" width="9" style="156" customWidth="1"/>
    <col min="10730" max="10730" width="13.25" style="156" customWidth="1"/>
    <col min="10731" max="10731" width="10" style="156" customWidth="1"/>
    <col min="10732" max="10736" width="9" style="156" customWidth="1"/>
    <col min="10737" max="10737" width="8.625" style="156" customWidth="1"/>
    <col min="10738" max="10738" width="10.375" style="156" customWidth="1"/>
    <col min="10739" max="10985" width="9" style="156" customWidth="1"/>
    <col min="10986" max="10986" width="13.25" style="156" customWidth="1"/>
    <col min="10987" max="10987" width="10" style="156" customWidth="1"/>
    <col min="10988" max="10992" width="9" style="156" customWidth="1"/>
    <col min="10993" max="10993" width="8.625" style="156" customWidth="1"/>
    <col min="10994" max="10994" width="10.375" style="156" customWidth="1"/>
    <col min="10995" max="11241" width="9" style="156" customWidth="1"/>
    <col min="11242" max="11242" width="13.25" style="156" customWidth="1"/>
    <col min="11243" max="11243" width="10" style="156" customWidth="1"/>
    <col min="11244" max="11248" width="9" style="156" customWidth="1"/>
    <col min="11249" max="11249" width="8.625" style="156" customWidth="1"/>
    <col min="11250" max="11250" width="10.375" style="156" customWidth="1"/>
    <col min="11251" max="11497" width="9" style="156" customWidth="1"/>
    <col min="11498" max="11498" width="13.25" style="156" customWidth="1"/>
    <col min="11499" max="11499" width="10" style="156" customWidth="1"/>
    <col min="11500" max="11504" width="9" style="156" customWidth="1"/>
    <col min="11505" max="11505" width="8.625" style="156" customWidth="1"/>
    <col min="11506" max="11506" width="10.375" style="156" customWidth="1"/>
    <col min="11507" max="11753" width="9" style="156" customWidth="1"/>
    <col min="11754" max="11754" width="13.25" style="156" customWidth="1"/>
    <col min="11755" max="11755" width="10" style="156" customWidth="1"/>
    <col min="11756" max="11760" width="9" style="156" customWidth="1"/>
    <col min="11761" max="11761" width="8.625" style="156" customWidth="1"/>
    <col min="11762" max="11762" width="10.375" style="156" customWidth="1"/>
    <col min="11763" max="12009" width="9" style="156" customWidth="1"/>
    <col min="12010" max="12010" width="13.25" style="156" customWidth="1"/>
    <col min="12011" max="12011" width="10" style="156" customWidth="1"/>
    <col min="12012" max="12016" width="9" style="156" customWidth="1"/>
    <col min="12017" max="12017" width="8.625" style="156" customWidth="1"/>
    <col min="12018" max="12018" width="10.375" style="156" customWidth="1"/>
    <col min="12019" max="12265" width="9" style="156" customWidth="1"/>
    <col min="12266" max="12266" width="13.25" style="156" customWidth="1"/>
    <col min="12267" max="12267" width="10" style="156" customWidth="1"/>
    <col min="12268" max="12272" width="9" style="156" customWidth="1"/>
    <col min="12273" max="12273" width="8.625" style="156" customWidth="1"/>
    <col min="12274" max="12274" width="10.375" style="156" customWidth="1"/>
    <col min="12275" max="12521" width="9" style="156" customWidth="1"/>
    <col min="12522" max="12522" width="13.25" style="156" customWidth="1"/>
    <col min="12523" max="12523" width="10" style="156" customWidth="1"/>
    <col min="12524" max="12528" width="9" style="156" customWidth="1"/>
    <col min="12529" max="12529" width="8.625" style="156" customWidth="1"/>
    <col min="12530" max="12530" width="10.375" style="156" customWidth="1"/>
    <col min="12531" max="12777" width="9" style="156" customWidth="1"/>
    <col min="12778" max="12778" width="13.25" style="156" customWidth="1"/>
    <col min="12779" max="12779" width="10" style="156" customWidth="1"/>
    <col min="12780" max="12784" width="9" style="156" customWidth="1"/>
    <col min="12785" max="12785" width="8.625" style="156" customWidth="1"/>
    <col min="12786" max="12786" width="10.375" style="156" customWidth="1"/>
    <col min="12787" max="13033" width="9" style="156" customWidth="1"/>
    <col min="13034" max="13034" width="13.25" style="156" customWidth="1"/>
    <col min="13035" max="13035" width="10" style="156" customWidth="1"/>
    <col min="13036" max="13040" width="9" style="156" customWidth="1"/>
    <col min="13041" max="13041" width="8.625" style="156" customWidth="1"/>
    <col min="13042" max="13042" width="10.375" style="156" customWidth="1"/>
    <col min="13043" max="13289" width="9" style="156" customWidth="1"/>
    <col min="13290" max="13290" width="13.25" style="156" customWidth="1"/>
    <col min="13291" max="13291" width="10" style="156" customWidth="1"/>
    <col min="13292" max="13296" width="9" style="156" customWidth="1"/>
    <col min="13297" max="13297" width="8.625" style="156" customWidth="1"/>
    <col min="13298" max="13298" width="10.375" style="156" customWidth="1"/>
    <col min="13299" max="13545" width="9" style="156" customWidth="1"/>
    <col min="13546" max="13546" width="13.25" style="156" customWidth="1"/>
    <col min="13547" max="13547" width="10" style="156" customWidth="1"/>
    <col min="13548" max="13552" width="9" style="156" customWidth="1"/>
    <col min="13553" max="13553" width="8.625" style="156" customWidth="1"/>
    <col min="13554" max="13554" width="10.375" style="156" customWidth="1"/>
    <col min="13555" max="13801" width="9" style="156" customWidth="1"/>
    <col min="13802" max="13802" width="13.25" style="156" customWidth="1"/>
    <col min="13803" max="13803" width="10" style="156" customWidth="1"/>
    <col min="13804" max="13808" width="9" style="156" customWidth="1"/>
    <col min="13809" max="13809" width="8.625" style="156" customWidth="1"/>
    <col min="13810" max="13810" width="10.375" style="156" customWidth="1"/>
    <col min="13811" max="14057" width="9" style="156" customWidth="1"/>
    <col min="14058" max="14058" width="13.25" style="156" customWidth="1"/>
    <col min="14059" max="14059" width="10" style="156" customWidth="1"/>
    <col min="14060" max="14064" width="9" style="156" customWidth="1"/>
    <col min="14065" max="14065" width="8.625" style="156" customWidth="1"/>
    <col min="14066" max="14066" width="10.375" style="156" customWidth="1"/>
    <col min="14067" max="14313" width="9" style="156" customWidth="1"/>
    <col min="14314" max="14314" width="13.25" style="156" customWidth="1"/>
    <col min="14315" max="14315" width="10" style="156" customWidth="1"/>
    <col min="14316" max="14320" width="9" style="156" customWidth="1"/>
    <col min="14321" max="14321" width="8.625" style="156" customWidth="1"/>
    <col min="14322" max="14322" width="10.375" style="156" customWidth="1"/>
    <col min="14323" max="14569" width="9" style="156" customWidth="1"/>
    <col min="14570" max="14570" width="13.25" style="156" customWidth="1"/>
    <col min="14571" max="14571" width="10" style="156" customWidth="1"/>
    <col min="14572" max="14576" width="9" style="156" customWidth="1"/>
    <col min="14577" max="14577" width="8.625" style="156" customWidth="1"/>
    <col min="14578" max="14578" width="10.375" style="156" customWidth="1"/>
    <col min="14579" max="14825" width="9" style="156" customWidth="1"/>
    <col min="14826" max="14826" width="13.25" style="156" customWidth="1"/>
    <col min="14827" max="14827" width="10" style="156" customWidth="1"/>
    <col min="14828" max="14832" width="9" style="156" customWidth="1"/>
    <col min="14833" max="14833" width="8.625" style="156" customWidth="1"/>
    <col min="14834" max="14834" width="10.375" style="156" customWidth="1"/>
    <col min="14835" max="15081" width="9" style="156" customWidth="1"/>
    <col min="15082" max="15082" width="13.25" style="156" customWidth="1"/>
    <col min="15083" max="15083" width="10" style="156" customWidth="1"/>
    <col min="15084" max="15088" width="9" style="156" customWidth="1"/>
    <col min="15089" max="15089" width="8.625" style="156" customWidth="1"/>
    <col min="15090" max="15090" width="10.375" style="156" customWidth="1"/>
    <col min="15091" max="15337" width="9" style="156" customWidth="1"/>
    <col min="15338" max="15338" width="13.25" style="156" customWidth="1"/>
    <col min="15339" max="15339" width="10" style="156" customWidth="1"/>
    <col min="15340" max="15344" width="9" style="156" customWidth="1"/>
    <col min="15345" max="15345" width="8.625" style="156" customWidth="1"/>
    <col min="15346" max="15346" width="10.375" style="156" customWidth="1"/>
    <col min="15347" max="15593" width="9" style="156" customWidth="1"/>
    <col min="15594" max="15594" width="13.25" style="156" customWidth="1"/>
    <col min="15595" max="15595" width="10" style="156" customWidth="1"/>
    <col min="15596" max="15600" width="9" style="156" customWidth="1"/>
    <col min="15601" max="15601" width="8.625" style="156" customWidth="1"/>
    <col min="15602" max="15602" width="10.375" style="156" customWidth="1"/>
    <col min="15603" max="15849" width="9" style="156" customWidth="1"/>
    <col min="15850" max="15850" width="13.25" style="156" customWidth="1"/>
    <col min="15851" max="15851" width="10" style="156" customWidth="1"/>
    <col min="15852" max="15856" width="9" style="156" customWidth="1"/>
    <col min="15857" max="15857" width="8.625" style="156" customWidth="1"/>
    <col min="15858" max="15858" width="10.375" style="156" customWidth="1"/>
    <col min="15859" max="16105" width="9" style="156" customWidth="1"/>
    <col min="16106" max="16106" width="13.25" style="156" customWidth="1"/>
    <col min="16107" max="16107" width="10" style="156" customWidth="1"/>
    <col min="16108" max="16112" width="9" style="156" customWidth="1"/>
    <col min="16113" max="16113" width="8.625" style="156" customWidth="1"/>
    <col min="16114" max="16114" width="10.375" style="156" customWidth="1"/>
    <col min="16115" max="16384" width="9" style="156" customWidth="1"/>
  </cols>
  <sheetData>
    <row r="1" spans="1:9" ht="21">
      <c r="A1" s="251" t="s">
        <v>163</v>
      </c>
      <c r="B1" s="251"/>
      <c r="C1" s="251"/>
      <c r="D1" s="251"/>
      <c r="E1" s="251"/>
      <c r="F1" s="251"/>
      <c r="G1" s="251"/>
      <c r="H1" s="251"/>
      <c r="I1" s="251"/>
    </row>
    <row r="2" spans="1:9" ht="18.75" customHeight="1" thickBot="1">
      <c r="A2" s="252" t="s">
        <v>164</v>
      </c>
      <c r="B2" s="252"/>
      <c r="C2" s="252"/>
      <c r="D2" s="252"/>
      <c r="E2" s="252"/>
      <c r="F2" s="252"/>
      <c r="G2" s="252"/>
      <c r="H2" s="252"/>
      <c r="I2" s="252"/>
    </row>
    <row r="3" spans="1:9" ht="25.5" customHeight="1" thickBot="1">
      <c r="A3" s="253" t="s">
        <v>165</v>
      </c>
      <c r="B3" s="254" t="s">
        <v>166</v>
      </c>
      <c r="C3" s="254"/>
      <c r="D3" s="255" t="s">
        <v>167</v>
      </c>
      <c r="E3" s="255"/>
      <c r="F3" s="256" t="s">
        <v>168</v>
      </c>
      <c r="G3" s="256"/>
      <c r="H3" s="257" t="s">
        <v>169</v>
      </c>
      <c r="I3" s="257"/>
    </row>
    <row r="4" spans="1:9" ht="25.5" customHeight="1">
      <c r="A4" s="253"/>
      <c r="B4" s="157" t="s">
        <v>170</v>
      </c>
      <c r="C4" s="158" t="s">
        <v>171</v>
      </c>
      <c r="D4" s="159" t="s">
        <v>172</v>
      </c>
      <c r="E4" s="159" t="s">
        <v>173</v>
      </c>
      <c r="F4" s="160" t="s">
        <v>172</v>
      </c>
      <c r="G4" s="161" t="s">
        <v>173</v>
      </c>
      <c r="H4" s="159" t="s">
        <v>172</v>
      </c>
      <c r="I4" s="162" t="s">
        <v>173</v>
      </c>
    </row>
    <row r="5" spans="1:9" ht="18.75" hidden="1" customHeight="1">
      <c r="A5" s="163" t="s">
        <v>174</v>
      </c>
      <c r="B5" s="164">
        <f t="shared" ref="B5:B68" si="0">D5+F5</f>
        <v>691.14</v>
      </c>
      <c r="C5" s="165"/>
      <c r="D5" s="166">
        <v>322.33</v>
      </c>
      <c r="E5" s="167"/>
      <c r="F5" s="164">
        <v>368.81</v>
      </c>
      <c r="G5" s="165"/>
      <c r="H5" s="168">
        <f t="shared" ref="H5:H68" si="1">D5-F5</f>
        <v>-46.480000000000018</v>
      </c>
      <c r="I5" s="169"/>
    </row>
    <row r="6" spans="1:9" ht="18.75" hidden="1">
      <c r="A6" s="170" t="s">
        <v>175</v>
      </c>
      <c r="B6" s="171">
        <f t="shared" si="0"/>
        <v>840.15000000000009</v>
      </c>
      <c r="C6" s="172">
        <f t="shared" ref="C6:C12" si="2">((B6/B5)-1)*100</f>
        <v>21.560031252712932</v>
      </c>
      <c r="D6" s="171">
        <v>396.05</v>
      </c>
      <c r="E6" s="172">
        <f t="shared" ref="E6:E12" si="3">((D6/D5)-1)*100</f>
        <v>22.870970744268316</v>
      </c>
      <c r="F6" s="171">
        <v>444.1</v>
      </c>
      <c r="G6" s="172">
        <f t="shared" ref="G6:G12" si="4">((F6/F5)-1)*100</f>
        <v>20.414305468940654</v>
      </c>
      <c r="H6" s="173">
        <f t="shared" si="1"/>
        <v>-48.050000000000011</v>
      </c>
      <c r="I6" s="174">
        <f t="shared" ref="I6:I12" si="5">((H6/H5)-1)*100</f>
        <v>3.3777969018932819</v>
      </c>
    </row>
    <row r="7" spans="1:9" ht="18.75" hidden="1">
      <c r="A7" s="163" t="s">
        <v>176</v>
      </c>
      <c r="B7" s="164">
        <f t="shared" si="0"/>
        <v>1112.4358213</v>
      </c>
      <c r="C7" s="165">
        <f t="shared" si="2"/>
        <v>32.409191370588573</v>
      </c>
      <c r="D7" s="166">
        <v>485.61353819999999</v>
      </c>
      <c r="E7" s="167">
        <f t="shared" si="3"/>
        <v>22.61419977275596</v>
      </c>
      <c r="F7" s="164">
        <v>626.82228309999994</v>
      </c>
      <c r="G7" s="165">
        <f t="shared" si="4"/>
        <v>41.144400607971157</v>
      </c>
      <c r="H7" s="168">
        <f t="shared" si="1"/>
        <v>-141.20874489999994</v>
      </c>
      <c r="I7" s="175">
        <f t="shared" si="5"/>
        <v>193.87876149843893</v>
      </c>
    </row>
    <row r="8" spans="1:9" ht="18.75" hidden="1">
      <c r="A8" s="163" t="s">
        <v>177</v>
      </c>
      <c r="B8" s="164">
        <f t="shared" si="0"/>
        <v>1433.98958767</v>
      </c>
      <c r="C8" s="165">
        <f t="shared" si="2"/>
        <v>28.905376850794863</v>
      </c>
      <c r="D8" s="166">
        <v>626.85129687000006</v>
      </c>
      <c r="E8" s="167">
        <f t="shared" si="3"/>
        <v>29.084394803637316</v>
      </c>
      <c r="F8" s="164">
        <v>807.13829079999994</v>
      </c>
      <c r="G8" s="165">
        <f t="shared" si="4"/>
        <v>28.766687554282953</v>
      </c>
      <c r="H8" s="168">
        <f t="shared" si="1"/>
        <v>-180.28699392999988</v>
      </c>
      <c r="I8" s="175">
        <f t="shared" si="5"/>
        <v>27.674099828359822</v>
      </c>
    </row>
    <row r="9" spans="1:9" ht="18.75" hidden="1">
      <c r="A9" s="163" t="s">
        <v>178</v>
      </c>
      <c r="B9" s="164">
        <f t="shared" si="0"/>
        <v>1270.45084417</v>
      </c>
      <c r="C9" s="165">
        <f t="shared" si="2"/>
        <v>-11.404458226626591</v>
      </c>
      <c r="D9" s="166">
        <v>570.96274460999996</v>
      </c>
      <c r="E9" s="167">
        <f t="shared" si="3"/>
        <v>-8.9157592141969495</v>
      </c>
      <c r="F9" s="164">
        <v>699.48809956000002</v>
      </c>
      <c r="G9" s="165">
        <f t="shared" si="4"/>
        <v>-13.337267289512656</v>
      </c>
      <c r="H9" s="168">
        <f t="shared" si="1"/>
        <v>-128.52535495000006</v>
      </c>
      <c r="I9" s="175">
        <f t="shared" si="5"/>
        <v>-28.710689468868356</v>
      </c>
    </row>
    <row r="10" spans="1:9" ht="18.75" hidden="1">
      <c r="A10" s="176" t="s">
        <v>179</v>
      </c>
      <c r="B10" s="164">
        <f t="shared" si="0"/>
        <v>1569.9307806299998</v>
      </c>
      <c r="C10" s="165">
        <f t="shared" si="2"/>
        <v>23.572729148419235</v>
      </c>
      <c r="D10" s="166">
        <v>721.91879181000002</v>
      </c>
      <c r="E10" s="167">
        <f t="shared" si="3"/>
        <v>26.438861138498915</v>
      </c>
      <c r="F10" s="164">
        <v>848.01198881999994</v>
      </c>
      <c r="G10" s="165">
        <f t="shared" si="4"/>
        <v>21.233226033927679</v>
      </c>
      <c r="H10" s="168">
        <f t="shared" si="1"/>
        <v>-126.09319700999993</v>
      </c>
      <c r="I10" s="175">
        <f t="shared" si="5"/>
        <v>-1.8923565244743479</v>
      </c>
    </row>
    <row r="11" spans="1:9" ht="18.75" hidden="1">
      <c r="A11" s="170" t="s">
        <v>180</v>
      </c>
      <c r="B11" s="171">
        <f t="shared" si="0"/>
        <v>2036.5552750000002</v>
      </c>
      <c r="C11" s="177">
        <f t="shared" si="2"/>
        <v>29.722615807478327</v>
      </c>
      <c r="D11" s="171">
        <v>969.05673960000001</v>
      </c>
      <c r="E11" s="177">
        <f t="shared" si="3"/>
        <v>34.23348312770387</v>
      </c>
      <c r="F11" s="171">
        <v>1067.4985354</v>
      </c>
      <c r="G11" s="177">
        <f t="shared" si="4"/>
        <v>25.882481553758851</v>
      </c>
      <c r="H11" s="173">
        <f t="shared" si="1"/>
        <v>-98.441795800000023</v>
      </c>
      <c r="I11" s="174">
        <f t="shared" si="5"/>
        <v>-21.929336289099709</v>
      </c>
    </row>
    <row r="12" spans="1:9" ht="18.75" hidden="1">
      <c r="A12" s="178" t="s">
        <v>181</v>
      </c>
      <c r="B12" s="164">
        <f t="shared" si="0"/>
        <v>2283.6515035699999</v>
      </c>
      <c r="C12" s="165">
        <f t="shared" si="2"/>
        <v>12.133047975827704</v>
      </c>
      <c r="D12" s="166">
        <v>1145.7273964799999</v>
      </c>
      <c r="E12" s="167">
        <f t="shared" si="3"/>
        <v>18.231198407734595</v>
      </c>
      <c r="F12" s="164">
        <v>1137.92410709</v>
      </c>
      <c r="G12" s="165">
        <f t="shared" si="4"/>
        <v>6.5972523010170647</v>
      </c>
      <c r="H12" s="168">
        <f t="shared" si="1"/>
        <v>7.8032893899999181</v>
      </c>
      <c r="I12" s="175">
        <f t="shared" si="5"/>
        <v>-107.92680520157671</v>
      </c>
    </row>
    <row r="13" spans="1:9" ht="18.75" hidden="1" customHeight="1">
      <c r="A13" s="179" t="s">
        <v>182</v>
      </c>
      <c r="B13" s="180">
        <f t="shared" si="0"/>
        <v>140.18</v>
      </c>
      <c r="C13" s="181"/>
      <c r="D13" s="182">
        <v>70.95</v>
      </c>
      <c r="E13" s="183"/>
      <c r="F13" s="180">
        <v>69.23</v>
      </c>
      <c r="G13" s="181"/>
      <c r="H13" s="184">
        <f t="shared" si="1"/>
        <v>1.7199999999999989</v>
      </c>
      <c r="I13" s="175"/>
    </row>
    <row r="14" spans="1:9" ht="18.75" hidden="1" customHeight="1">
      <c r="A14" s="179" t="s">
        <v>183</v>
      </c>
      <c r="B14" s="180">
        <f t="shared" si="0"/>
        <v>168.28933629000005</v>
      </c>
      <c r="C14" s="181"/>
      <c r="D14" s="182">
        <v>82.780648800000023</v>
      </c>
      <c r="E14" s="183"/>
      <c r="F14" s="180">
        <v>85.508687490000014</v>
      </c>
      <c r="G14" s="181"/>
      <c r="H14" s="184">
        <f t="shared" si="1"/>
        <v>-2.7280386899999911</v>
      </c>
      <c r="I14" s="175"/>
    </row>
    <row r="15" spans="1:9" ht="18.75" hidden="1" customHeight="1">
      <c r="A15" s="179" t="s">
        <v>184</v>
      </c>
      <c r="B15" s="180">
        <f t="shared" si="0"/>
        <v>185.40335595999997</v>
      </c>
      <c r="C15" s="181"/>
      <c r="D15" s="182">
        <v>94.327630969999987</v>
      </c>
      <c r="E15" s="183"/>
      <c r="F15" s="180">
        <v>91.075724989999983</v>
      </c>
      <c r="G15" s="181"/>
      <c r="H15" s="184">
        <f t="shared" si="1"/>
        <v>3.2519059800000036</v>
      </c>
      <c r="I15" s="175"/>
    </row>
    <row r="16" spans="1:9" ht="18.75" hidden="1" customHeight="1">
      <c r="A16" s="179" t="s">
        <v>185</v>
      </c>
      <c r="B16" s="180">
        <f t="shared" si="0"/>
        <v>180.55292362999998</v>
      </c>
      <c r="C16" s="181"/>
      <c r="D16" s="182">
        <v>89.546825069999983</v>
      </c>
      <c r="E16" s="183"/>
      <c r="F16" s="180">
        <v>91.006098559999998</v>
      </c>
      <c r="G16" s="181"/>
      <c r="H16" s="184">
        <f t="shared" si="1"/>
        <v>-1.4592734900000153</v>
      </c>
      <c r="I16" s="175"/>
    </row>
    <row r="17" spans="1:9" ht="18.75" hidden="1" customHeight="1">
      <c r="A17" s="179" t="s">
        <v>186</v>
      </c>
      <c r="B17" s="180">
        <f t="shared" si="0"/>
        <v>198.46749777000002</v>
      </c>
      <c r="C17" s="181"/>
      <c r="D17" s="182">
        <v>96.164579010000011</v>
      </c>
      <c r="E17" s="183"/>
      <c r="F17" s="180">
        <v>102.30291876000003</v>
      </c>
      <c r="G17" s="181"/>
      <c r="H17" s="184">
        <f t="shared" si="1"/>
        <v>-6.1383397500000143</v>
      </c>
      <c r="I17" s="175"/>
    </row>
    <row r="18" spans="1:9" ht="18.75" hidden="1" customHeight="1">
      <c r="A18" s="179" t="s">
        <v>187</v>
      </c>
      <c r="B18" s="180">
        <f t="shared" si="0"/>
        <v>195.35207792</v>
      </c>
      <c r="C18" s="181"/>
      <c r="D18" s="182">
        <v>99.563313130000026</v>
      </c>
      <c r="E18" s="183"/>
      <c r="F18" s="180">
        <v>95.788764789999988</v>
      </c>
      <c r="G18" s="181"/>
      <c r="H18" s="184">
        <f t="shared" si="1"/>
        <v>3.7745483400000381</v>
      </c>
      <c r="I18" s="175"/>
    </row>
    <row r="19" spans="1:9" ht="18.75" hidden="1" customHeight="1">
      <c r="A19" s="179" t="s">
        <v>188</v>
      </c>
      <c r="B19" s="180">
        <f t="shared" si="0"/>
        <v>201.88448921999995</v>
      </c>
      <c r="C19" s="181"/>
      <c r="D19" s="182">
        <v>102.17248100999997</v>
      </c>
      <c r="E19" s="183"/>
      <c r="F19" s="180">
        <v>99.712008209999979</v>
      </c>
      <c r="G19" s="181"/>
      <c r="H19" s="184">
        <f t="shared" si="1"/>
        <v>2.4604727999999909</v>
      </c>
      <c r="I19" s="175"/>
    </row>
    <row r="20" spans="1:9" ht="18.75" hidden="1" customHeight="1">
      <c r="A20" s="179" t="s">
        <v>189</v>
      </c>
      <c r="B20" s="180">
        <f t="shared" si="0"/>
        <v>210.31188703000015</v>
      </c>
      <c r="C20" s="181"/>
      <c r="D20" s="182">
        <v>105.38606621000007</v>
      </c>
      <c r="E20" s="183"/>
      <c r="F20" s="180">
        <v>104.92582082000008</v>
      </c>
      <c r="G20" s="181"/>
      <c r="H20" s="184">
        <f t="shared" si="1"/>
        <v>0.46024538999998299</v>
      </c>
      <c r="I20" s="175"/>
    </row>
    <row r="21" spans="1:9" ht="18.75" hidden="1" customHeight="1">
      <c r="A21" s="179" t="s">
        <v>190</v>
      </c>
      <c r="B21" s="180">
        <f t="shared" si="0"/>
        <v>189.12315724999993</v>
      </c>
      <c r="C21" s="181"/>
      <c r="D21" s="182">
        <v>94.604527160000004</v>
      </c>
      <c r="E21" s="183"/>
      <c r="F21" s="180">
        <v>94.518630089999931</v>
      </c>
      <c r="G21" s="181"/>
      <c r="H21" s="184">
        <f t="shared" si="1"/>
        <v>8.5897070000072517E-2</v>
      </c>
      <c r="I21" s="175"/>
    </row>
    <row r="22" spans="1:9" ht="18.75" hidden="1" customHeight="1">
      <c r="A22" s="179" t="s">
        <v>191</v>
      </c>
      <c r="B22" s="180">
        <f t="shared" si="0"/>
        <v>205.83784331000004</v>
      </c>
      <c r="C22" s="181"/>
      <c r="D22" s="182">
        <v>102.52604886</v>
      </c>
      <c r="E22" s="183"/>
      <c r="F22" s="180">
        <v>103.31179445000002</v>
      </c>
      <c r="G22" s="181"/>
      <c r="H22" s="184">
        <f t="shared" si="1"/>
        <v>-0.78574559000001898</v>
      </c>
      <c r="I22" s="175"/>
    </row>
    <row r="23" spans="1:9" ht="18.75" hidden="1" customHeight="1">
      <c r="A23" s="179" t="s">
        <v>192</v>
      </c>
      <c r="B23" s="180">
        <f t="shared" si="0"/>
        <v>204.37934840000003</v>
      </c>
      <c r="C23" s="181"/>
      <c r="D23" s="182">
        <v>104.29062617999996</v>
      </c>
      <c r="E23" s="183"/>
      <c r="F23" s="180">
        <v>100.08872222000005</v>
      </c>
      <c r="G23" s="181"/>
      <c r="H23" s="184">
        <f t="shared" si="1"/>
        <v>4.2019039599999104</v>
      </c>
      <c r="I23" s="175"/>
    </row>
    <row r="24" spans="1:9" ht="18.75" hidden="1" customHeight="1">
      <c r="A24" s="179" t="s">
        <v>193</v>
      </c>
      <c r="B24" s="180">
        <f t="shared" si="0"/>
        <v>203.86909637999997</v>
      </c>
      <c r="C24" s="181"/>
      <c r="D24" s="182">
        <v>103.41496648</v>
      </c>
      <c r="E24" s="183"/>
      <c r="F24" s="180">
        <v>100.45412989999997</v>
      </c>
      <c r="G24" s="181"/>
      <c r="H24" s="184">
        <f t="shared" si="1"/>
        <v>2.9608365800000342</v>
      </c>
      <c r="I24" s="175"/>
    </row>
    <row r="25" spans="1:9" ht="18.75" hidden="1">
      <c r="A25" s="163" t="s">
        <v>194</v>
      </c>
      <c r="B25" s="164">
        <f t="shared" si="0"/>
        <v>2642.6</v>
      </c>
      <c r="C25" s="165">
        <f t="shared" ref="C25:C88" si="6">((B25/B12)-1)*100</f>
        <v>15.718181862200108</v>
      </c>
      <c r="D25" s="166">
        <f>SUM(D26:D37)</f>
        <v>1321.35</v>
      </c>
      <c r="E25" s="167">
        <f t="shared" ref="E25:E88" si="7">((D25/D12)-1)*100</f>
        <v>15.328480758997509</v>
      </c>
      <c r="F25" s="164">
        <f>SUM(F26:F37)</f>
        <v>1321.25</v>
      </c>
      <c r="G25" s="165">
        <f t="shared" ref="G25:G88" si="8">((F25/F12)-1)*100</f>
        <v>16.110555332096553</v>
      </c>
      <c r="H25" s="168">
        <f t="shared" si="1"/>
        <v>9.9999999999909051E-2</v>
      </c>
      <c r="I25" s="175">
        <f t="shared" ref="I25:I50" si="9">((H25/H12)-1)*100</f>
        <v>-98.718489152432809</v>
      </c>
    </row>
    <row r="26" spans="1:9" ht="18.75" hidden="1">
      <c r="A26" s="179" t="s">
        <v>182</v>
      </c>
      <c r="B26" s="180">
        <f t="shared" si="0"/>
        <v>221.68</v>
      </c>
      <c r="C26" s="181">
        <f t="shared" si="6"/>
        <v>58.13953488372092</v>
      </c>
      <c r="D26" s="182">
        <v>114.72</v>
      </c>
      <c r="E26" s="183">
        <f t="shared" si="7"/>
        <v>61.691331923890047</v>
      </c>
      <c r="F26" s="180">
        <v>106.96</v>
      </c>
      <c r="G26" s="181">
        <f t="shared" si="8"/>
        <v>54.499494438827092</v>
      </c>
      <c r="H26" s="185">
        <f t="shared" si="1"/>
        <v>7.7600000000000051</v>
      </c>
      <c r="I26" s="186">
        <f t="shared" si="9"/>
        <v>351.16279069767506</v>
      </c>
    </row>
    <row r="27" spans="1:9" ht="18.75" hidden="1">
      <c r="A27" s="179" t="s">
        <v>183</v>
      </c>
      <c r="B27" s="180">
        <f t="shared" si="0"/>
        <v>144.24</v>
      </c>
      <c r="C27" s="181">
        <f t="shared" si="6"/>
        <v>-14.290469509344117</v>
      </c>
      <c r="D27" s="182">
        <v>72.150000000000006</v>
      </c>
      <c r="E27" s="183">
        <f t="shared" si="7"/>
        <v>-12.841949119876928</v>
      </c>
      <c r="F27" s="180">
        <v>72.09</v>
      </c>
      <c r="G27" s="181">
        <f t="shared" si="8"/>
        <v>-15.692776820564912</v>
      </c>
      <c r="H27" s="185">
        <f t="shared" si="1"/>
        <v>6.0000000000002274E-2</v>
      </c>
      <c r="I27" s="186">
        <f t="shared" si="9"/>
        <v>-102.19938229688385</v>
      </c>
    </row>
    <row r="28" spans="1:9" ht="18.75" hidden="1">
      <c r="A28" s="179" t="s">
        <v>184</v>
      </c>
      <c r="B28" s="180">
        <f t="shared" si="0"/>
        <v>226.56</v>
      </c>
      <c r="C28" s="181">
        <f t="shared" si="6"/>
        <v>22.19843531250827</v>
      </c>
      <c r="D28" s="182">
        <v>110.76</v>
      </c>
      <c r="E28" s="183">
        <f t="shared" si="7"/>
        <v>17.420525524727925</v>
      </c>
      <c r="F28" s="180">
        <v>115.8</v>
      </c>
      <c r="G28" s="181">
        <f t="shared" si="8"/>
        <v>27.146942846422274</v>
      </c>
      <c r="H28" s="185">
        <f t="shared" si="1"/>
        <v>-5.039999999999992</v>
      </c>
      <c r="I28" s="186">
        <f t="shared" si="9"/>
        <v>-254.98603068468748</v>
      </c>
    </row>
    <row r="29" spans="1:9" ht="18.75" hidden="1">
      <c r="A29" s="179" t="s">
        <v>185</v>
      </c>
      <c r="B29" s="180">
        <f t="shared" si="0"/>
        <v>197.51</v>
      </c>
      <c r="C29" s="181">
        <f t="shared" si="6"/>
        <v>9.3917484298118978</v>
      </c>
      <c r="D29" s="182">
        <v>93.75</v>
      </c>
      <c r="E29" s="183">
        <f t="shared" si="7"/>
        <v>4.6938290963575158</v>
      </c>
      <c r="F29" s="180">
        <v>103.76</v>
      </c>
      <c r="G29" s="181">
        <f t="shared" si="8"/>
        <v>14.014337106860374</v>
      </c>
      <c r="H29" s="185">
        <f t="shared" si="1"/>
        <v>-10.010000000000005</v>
      </c>
      <c r="I29" s="186">
        <f t="shared" si="9"/>
        <v>585.95777752393076</v>
      </c>
    </row>
    <row r="30" spans="1:9" ht="18.75" hidden="1">
      <c r="A30" s="179" t="s">
        <v>186</v>
      </c>
      <c r="B30" s="180">
        <f t="shared" si="0"/>
        <v>235.09</v>
      </c>
      <c r="C30" s="181">
        <f t="shared" si="6"/>
        <v>18.452644710843824</v>
      </c>
      <c r="D30" s="182">
        <v>115.15</v>
      </c>
      <c r="E30" s="183">
        <f t="shared" si="7"/>
        <v>19.742634123137726</v>
      </c>
      <c r="F30" s="180">
        <v>119.94</v>
      </c>
      <c r="G30" s="181">
        <f t="shared" si="8"/>
        <v>17.240056739120124</v>
      </c>
      <c r="H30" s="185">
        <f t="shared" si="1"/>
        <v>-4.789999999999992</v>
      </c>
      <c r="I30" s="186">
        <f t="shared" si="9"/>
        <v>-21.965870331631919</v>
      </c>
    </row>
    <row r="31" spans="1:9" ht="18.75" hidden="1">
      <c r="A31" s="179" t="s">
        <v>187</v>
      </c>
      <c r="B31" s="180">
        <f t="shared" si="0"/>
        <v>215.03</v>
      </c>
      <c r="C31" s="181">
        <f t="shared" si="6"/>
        <v>10.073054911685375</v>
      </c>
      <c r="D31" s="182">
        <v>108.86</v>
      </c>
      <c r="E31" s="183">
        <f t="shared" si="7"/>
        <v>9.3374623420388492</v>
      </c>
      <c r="F31" s="180">
        <v>106.17</v>
      </c>
      <c r="G31" s="181">
        <f t="shared" si="8"/>
        <v>10.8376334455915</v>
      </c>
      <c r="H31" s="185">
        <f t="shared" si="1"/>
        <v>2.6899999999999977</v>
      </c>
      <c r="I31" s="186">
        <f t="shared" si="9"/>
        <v>-28.733195135077526</v>
      </c>
    </row>
    <row r="32" spans="1:9" ht="18.75" hidden="1">
      <c r="A32" s="179" t="s">
        <v>188</v>
      </c>
      <c r="B32" s="180">
        <f t="shared" si="0"/>
        <v>229.04</v>
      </c>
      <c r="C32" s="181">
        <f t="shared" si="6"/>
        <v>13.451013936195878</v>
      </c>
      <c r="D32" s="182">
        <v>117.8</v>
      </c>
      <c r="E32" s="183">
        <f t="shared" si="7"/>
        <v>15.295232958540472</v>
      </c>
      <c r="F32" s="180">
        <v>111.24</v>
      </c>
      <c r="G32" s="181">
        <f t="shared" si="8"/>
        <v>11.561287348381665</v>
      </c>
      <c r="H32" s="185">
        <f t="shared" si="1"/>
        <v>6.5600000000000023</v>
      </c>
      <c r="I32" s="186">
        <f t="shared" si="9"/>
        <v>166.61542448264521</v>
      </c>
    </row>
    <row r="33" spans="1:9" ht="18.75" hidden="1">
      <c r="A33" s="179" t="s">
        <v>189</v>
      </c>
      <c r="B33" s="180">
        <f t="shared" si="0"/>
        <v>232.33</v>
      </c>
      <c r="C33" s="181">
        <f t="shared" si="6"/>
        <v>10.469266992435422</v>
      </c>
      <c r="D33" s="182">
        <v>118.43</v>
      </c>
      <c r="E33" s="183">
        <f t="shared" si="7"/>
        <v>12.37728502362696</v>
      </c>
      <c r="F33" s="180">
        <v>113.9</v>
      </c>
      <c r="G33" s="181">
        <f t="shared" si="8"/>
        <v>8.552879653326805</v>
      </c>
      <c r="H33" s="185">
        <f t="shared" si="1"/>
        <v>4.5300000000000011</v>
      </c>
      <c r="I33" s="186">
        <f t="shared" si="9"/>
        <v>884.25755008652425</v>
      </c>
    </row>
    <row r="34" spans="1:9" ht="18.75" hidden="1">
      <c r="A34" s="179" t="s">
        <v>190</v>
      </c>
      <c r="B34" s="180">
        <f t="shared" si="0"/>
        <v>223.83999999999997</v>
      </c>
      <c r="C34" s="181">
        <f t="shared" si="6"/>
        <v>18.356738146089757</v>
      </c>
      <c r="D34" s="182">
        <v>111.1</v>
      </c>
      <c r="E34" s="183">
        <f t="shared" si="7"/>
        <v>17.436240458241503</v>
      </c>
      <c r="F34" s="180">
        <v>112.74</v>
      </c>
      <c r="G34" s="181">
        <f t="shared" si="8"/>
        <v>19.278072368008093</v>
      </c>
      <c r="H34" s="185">
        <f t="shared" si="1"/>
        <v>-1.6400000000000006</v>
      </c>
      <c r="I34" s="186">
        <f t="shared" si="9"/>
        <v>-2009.2618642272851</v>
      </c>
    </row>
    <row r="35" spans="1:9" ht="18.75" hidden="1">
      <c r="A35" s="179" t="s">
        <v>191</v>
      </c>
      <c r="B35" s="180">
        <f t="shared" si="0"/>
        <v>250.59</v>
      </c>
      <c r="C35" s="181">
        <f t="shared" si="6"/>
        <v>21.741462099659394</v>
      </c>
      <c r="D35" s="182">
        <v>124.51</v>
      </c>
      <c r="E35" s="183">
        <f t="shared" si="7"/>
        <v>21.442307964114793</v>
      </c>
      <c r="F35" s="180">
        <v>126.08</v>
      </c>
      <c r="G35" s="181">
        <f t="shared" si="8"/>
        <v>22.038340996021645</v>
      </c>
      <c r="H35" s="185">
        <f t="shared" si="1"/>
        <v>-1.5699999999999932</v>
      </c>
      <c r="I35" s="186">
        <f t="shared" si="9"/>
        <v>99.810221015679559</v>
      </c>
    </row>
    <row r="36" spans="1:9" ht="18.75" hidden="1">
      <c r="A36" s="179" t="s">
        <v>192</v>
      </c>
      <c r="B36" s="180">
        <f t="shared" si="0"/>
        <v>227.95</v>
      </c>
      <c r="C36" s="181">
        <f t="shared" si="6"/>
        <v>11.532795159845977</v>
      </c>
      <c r="D36" s="182">
        <v>118.51</v>
      </c>
      <c r="E36" s="183">
        <f t="shared" si="7"/>
        <v>13.634373807918433</v>
      </c>
      <c r="F36" s="180">
        <v>109.44</v>
      </c>
      <c r="G36" s="181">
        <f t="shared" si="8"/>
        <v>9.3429884732121558</v>
      </c>
      <c r="H36" s="185">
        <f t="shared" si="1"/>
        <v>9.0700000000000074</v>
      </c>
      <c r="I36" s="186">
        <f t="shared" si="9"/>
        <v>115.85452895501689</v>
      </c>
    </row>
    <row r="37" spans="1:9" ht="18.75" hidden="1">
      <c r="A37" s="179" t="s">
        <v>193</v>
      </c>
      <c r="B37" s="180">
        <f t="shared" si="0"/>
        <v>238.74</v>
      </c>
      <c r="C37" s="181">
        <f t="shared" si="6"/>
        <v>17.104555932794607</v>
      </c>
      <c r="D37" s="182">
        <v>115.61</v>
      </c>
      <c r="E37" s="183">
        <f t="shared" si="7"/>
        <v>11.792329422993596</v>
      </c>
      <c r="F37" s="180">
        <v>123.13</v>
      </c>
      <c r="G37" s="181">
        <f t="shared" si="8"/>
        <v>22.573357733100053</v>
      </c>
      <c r="H37" s="185">
        <f t="shared" si="1"/>
        <v>-7.519999999999996</v>
      </c>
      <c r="I37" s="186">
        <f t="shared" si="9"/>
        <v>-353.98227145653237</v>
      </c>
    </row>
    <row r="38" spans="1:9" ht="18.75" hidden="1">
      <c r="A38" s="163" t="s">
        <v>195</v>
      </c>
      <c r="B38" s="164">
        <f t="shared" si="0"/>
        <v>2982.34</v>
      </c>
      <c r="C38" s="165">
        <f t="shared" si="6"/>
        <v>12.856277908120806</v>
      </c>
      <c r="D38" s="166">
        <f>SUM(D39:D50)</f>
        <v>1501.86</v>
      </c>
      <c r="E38" s="167">
        <f t="shared" si="7"/>
        <v>13.661028493586102</v>
      </c>
      <c r="F38" s="164">
        <f>SUM(F39:F50)</f>
        <v>1480.48</v>
      </c>
      <c r="G38" s="165">
        <f t="shared" si="8"/>
        <v>12.051466414380329</v>
      </c>
      <c r="H38" s="168">
        <f t="shared" si="1"/>
        <v>21.379999999999882</v>
      </c>
      <c r="I38" s="175">
        <f t="shared" si="9"/>
        <v>21280.000000019329</v>
      </c>
    </row>
    <row r="39" spans="1:9" ht="18.75" hidden="1">
      <c r="A39" s="179" t="s">
        <v>182</v>
      </c>
      <c r="B39" s="187">
        <f t="shared" si="0"/>
        <v>214.74</v>
      </c>
      <c r="C39" s="181">
        <f t="shared" si="6"/>
        <v>-3.1306387585709139</v>
      </c>
      <c r="D39" s="182">
        <v>114.59</v>
      </c>
      <c r="E39" s="183">
        <f t="shared" si="7"/>
        <v>-0.11331938633193372</v>
      </c>
      <c r="F39" s="187">
        <v>100.15</v>
      </c>
      <c r="G39" s="181">
        <f t="shared" si="8"/>
        <v>-6.3668661181750075</v>
      </c>
      <c r="H39" s="185">
        <f t="shared" si="1"/>
        <v>14.439999999999998</v>
      </c>
      <c r="I39" s="186">
        <f t="shared" si="9"/>
        <v>86.082474226803967</v>
      </c>
    </row>
    <row r="40" spans="1:9" ht="18.75" hidden="1">
      <c r="A40" s="179" t="s">
        <v>183</v>
      </c>
      <c r="B40" s="187">
        <f t="shared" si="0"/>
        <v>199.09</v>
      </c>
      <c r="C40" s="181">
        <f t="shared" si="6"/>
        <v>38.026899611758182</v>
      </c>
      <c r="D40" s="182">
        <v>98.86</v>
      </c>
      <c r="E40" s="183">
        <f t="shared" si="7"/>
        <v>37.020097020097012</v>
      </c>
      <c r="F40" s="187">
        <v>100.23</v>
      </c>
      <c r="G40" s="181">
        <f t="shared" si="8"/>
        <v>39.034540158135655</v>
      </c>
      <c r="H40" s="185">
        <f t="shared" si="1"/>
        <v>-1.3700000000000045</v>
      </c>
      <c r="I40" s="186">
        <f t="shared" si="9"/>
        <v>-2383.3333333332544</v>
      </c>
    </row>
    <row r="41" spans="1:9" ht="18.75" hidden="1">
      <c r="A41" s="179" t="s">
        <v>184</v>
      </c>
      <c r="B41" s="187">
        <f t="shared" si="0"/>
        <v>246.04000000000002</v>
      </c>
      <c r="C41" s="181">
        <f t="shared" si="6"/>
        <v>8.5981638418079154</v>
      </c>
      <c r="D41" s="182">
        <v>121.9</v>
      </c>
      <c r="E41" s="183">
        <f t="shared" si="7"/>
        <v>10.057782592993858</v>
      </c>
      <c r="F41" s="187">
        <v>124.14</v>
      </c>
      <c r="G41" s="181">
        <f t="shared" si="8"/>
        <v>7.2020725388601159</v>
      </c>
      <c r="H41" s="185">
        <f t="shared" si="1"/>
        <v>-2.2399999999999949</v>
      </c>
      <c r="I41" s="186">
        <f t="shared" si="9"/>
        <v>-55.555555555555578</v>
      </c>
    </row>
    <row r="42" spans="1:9" ht="18.75" hidden="1">
      <c r="A42" s="179" t="s">
        <v>185</v>
      </c>
      <c r="B42" s="187">
        <f t="shared" si="0"/>
        <v>249.78</v>
      </c>
      <c r="C42" s="181">
        <f t="shared" si="6"/>
        <v>26.464482810996913</v>
      </c>
      <c r="D42" s="182">
        <v>129.72</v>
      </c>
      <c r="E42" s="183">
        <f t="shared" si="7"/>
        <v>38.368000000000002</v>
      </c>
      <c r="F42" s="187">
        <v>120.06</v>
      </c>
      <c r="G42" s="181">
        <f t="shared" si="8"/>
        <v>15.709329221279877</v>
      </c>
      <c r="H42" s="185">
        <f t="shared" si="1"/>
        <v>9.6599999999999966</v>
      </c>
      <c r="I42" s="186">
        <f t="shared" si="9"/>
        <v>-196.50349650349642</v>
      </c>
    </row>
    <row r="43" spans="1:9" ht="18.75" hidden="1">
      <c r="A43" s="179" t="s">
        <v>186</v>
      </c>
      <c r="B43" s="187">
        <f t="shared" si="0"/>
        <v>250.74</v>
      </c>
      <c r="C43" s="181">
        <f t="shared" si="6"/>
        <v>6.6570249691607408</v>
      </c>
      <c r="D43" s="182">
        <v>122.72</v>
      </c>
      <c r="E43" s="183">
        <f t="shared" si="7"/>
        <v>6.57403386886668</v>
      </c>
      <c r="F43" s="187">
        <v>128.02000000000001</v>
      </c>
      <c r="G43" s="181">
        <f t="shared" si="8"/>
        <v>6.736701684175439</v>
      </c>
      <c r="H43" s="185">
        <f t="shared" si="1"/>
        <v>-5.3000000000000114</v>
      </c>
      <c r="I43" s="186">
        <f t="shared" si="9"/>
        <v>10.647181628392911</v>
      </c>
    </row>
    <row r="44" spans="1:9" ht="18.75" hidden="1">
      <c r="A44" s="179" t="s">
        <v>187</v>
      </c>
      <c r="B44" s="187">
        <f t="shared" si="0"/>
        <v>246.68</v>
      </c>
      <c r="C44" s="181">
        <f t="shared" si="6"/>
        <v>14.718876435846173</v>
      </c>
      <c r="D44" s="182">
        <v>123.28</v>
      </c>
      <c r="E44" s="183">
        <f t="shared" si="7"/>
        <v>13.246371486312691</v>
      </c>
      <c r="F44" s="187">
        <v>123.4</v>
      </c>
      <c r="G44" s="181">
        <f t="shared" si="8"/>
        <v>16.228689837053789</v>
      </c>
      <c r="H44" s="185">
        <f t="shared" si="1"/>
        <v>-0.12000000000000455</v>
      </c>
      <c r="I44" s="186">
        <f t="shared" si="9"/>
        <v>-104.46096654275109</v>
      </c>
    </row>
    <row r="45" spans="1:9" ht="18.75" hidden="1">
      <c r="A45" s="179" t="s">
        <v>188</v>
      </c>
      <c r="B45" s="187">
        <f t="shared" si="0"/>
        <v>256.63</v>
      </c>
      <c r="C45" s="181">
        <f t="shared" si="6"/>
        <v>12.045930841774366</v>
      </c>
      <c r="D45" s="182">
        <v>128.77000000000001</v>
      </c>
      <c r="E45" s="183">
        <f t="shared" si="7"/>
        <v>9.3123938879456922</v>
      </c>
      <c r="F45" s="187">
        <v>127.86</v>
      </c>
      <c r="G45" s="181">
        <f t="shared" si="8"/>
        <v>14.940668824163982</v>
      </c>
      <c r="H45" s="185">
        <f t="shared" si="1"/>
        <v>0.9100000000000108</v>
      </c>
      <c r="I45" s="186">
        <f t="shared" si="9"/>
        <v>-86.128048780487646</v>
      </c>
    </row>
    <row r="46" spans="1:9" ht="18.75" hidden="1">
      <c r="A46" s="179" t="s">
        <v>189</v>
      </c>
      <c r="B46" s="187">
        <f t="shared" si="0"/>
        <v>250.25</v>
      </c>
      <c r="C46" s="181">
        <f t="shared" si="6"/>
        <v>7.7131666164507395</v>
      </c>
      <c r="D46" s="182">
        <v>132.49</v>
      </c>
      <c r="E46" s="183">
        <f t="shared" si="7"/>
        <v>11.871991893945788</v>
      </c>
      <c r="F46" s="187">
        <v>117.76</v>
      </c>
      <c r="G46" s="181">
        <f t="shared" si="8"/>
        <v>3.3889376646180747</v>
      </c>
      <c r="H46" s="185">
        <f t="shared" si="1"/>
        <v>14.730000000000004</v>
      </c>
      <c r="I46" s="186">
        <f t="shared" si="9"/>
        <v>225.16556291390728</v>
      </c>
    </row>
    <row r="47" spans="1:9" ht="18.75" hidden="1">
      <c r="A47" s="179" t="s">
        <v>190</v>
      </c>
      <c r="B47" s="187">
        <f t="shared" si="0"/>
        <v>260.88</v>
      </c>
      <c r="C47" s="181">
        <f t="shared" si="6"/>
        <v>16.547533952823446</v>
      </c>
      <c r="D47" s="182">
        <v>126.42</v>
      </c>
      <c r="E47" s="183">
        <f t="shared" si="7"/>
        <v>13.789378937893805</v>
      </c>
      <c r="F47" s="187">
        <v>134.46</v>
      </c>
      <c r="G47" s="181">
        <f t="shared" si="8"/>
        <v>19.265566790846211</v>
      </c>
      <c r="H47" s="185">
        <f t="shared" si="1"/>
        <v>-8.0400000000000063</v>
      </c>
      <c r="I47" s="186">
        <f t="shared" si="9"/>
        <v>390.24390243902457</v>
      </c>
    </row>
    <row r="48" spans="1:9" ht="18.75" hidden="1">
      <c r="A48" s="179" t="s">
        <v>191</v>
      </c>
      <c r="B48" s="187">
        <f t="shared" si="0"/>
        <v>278.21000000000004</v>
      </c>
      <c r="C48" s="181">
        <f t="shared" si="6"/>
        <v>11.021988108064985</v>
      </c>
      <c r="D48" s="182">
        <v>139.58000000000001</v>
      </c>
      <c r="E48" s="183">
        <f t="shared" si="7"/>
        <v>12.103445506385025</v>
      </c>
      <c r="F48" s="187">
        <v>138.63</v>
      </c>
      <c r="G48" s="181">
        <f t="shared" si="8"/>
        <v>9.9539974619289318</v>
      </c>
      <c r="H48" s="185">
        <f t="shared" si="1"/>
        <v>0.95000000000001705</v>
      </c>
      <c r="I48" s="186">
        <f t="shared" si="9"/>
        <v>-160.50955414012873</v>
      </c>
    </row>
    <row r="49" spans="1:9" ht="18.75" hidden="1">
      <c r="A49" s="179" t="s">
        <v>192</v>
      </c>
      <c r="B49" s="188">
        <f t="shared" si="0"/>
        <v>256.96000000000004</v>
      </c>
      <c r="C49" s="181">
        <f t="shared" si="6"/>
        <v>12.726475104189539</v>
      </c>
      <c r="D49" s="182">
        <v>131.09</v>
      </c>
      <c r="E49" s="183">
        <f t="shared" si="7"/>
        <v>10.6151379630411</v>
      </c>
      <c r="F49" s="180">
        <v>125.87</v>
      </c>
      <c r="G49" s="181">
        <f t="shared" si="8"/>
        <v>15.012792397660824</v>
      </c>
      <c r="H49" s="185">
        <f t="shared" si="1"/>
        <v>5.2199999999999989</v>
      </c>
      <c r="I49" s="186">
        <f t="shared" si="9"/>
        <v>-42.447629547960361</v>
      </c>
    </row>
    <row r="50" spans="1:9" ht="18.75" hidden="1">
      <c r="A50" s="179" t="s">
        <v>193</v>
      </c>
      <c r="B50" s="188">
        <f t="shared" si="0"/>
        <v>272.34000000000003</v>
      </c>
      <c r="C50" s="181">
        <f t="shared" si="6"/>
        <v>14.073887911535564</v>
      </c>
      <c r="D50" s="182">
        <v>132.44</v>
      </c>
      <c r="E50" s="183">
        <f t="shared" si="7"/>
        <v>14.557564224548059</v>
      </c>
      <c r="F50" s="180">
        <v>139.9</v>
      </c>
      <c r="G50" s="181">
        <f t="shared" si="8"/>
        <v>13.619751482173314</v>
      </c>
      <c r="H50" s="185">
        <f t="shared" si="1"/>
        <v>-7.460000000000008</v>
      </c>
      <c r="I50" s="186">
        <f t="shared" si="9"/>
        <v>-0.79787234042537625</v>
      </c>
    </row>
    <row r="51" spans="1:9" ht="19.5" hidden="1">
      <c r="A51" s="163" t="s">
        <v>196</v>
      </c>
      <c r="B51" s="164">
        <f t="shared" si="0"/>
        <v>3277.61</v>
      </c>
      <c r="C51" s="165">
        <f t="shared" si="6"/>
        <v>9.9006149533587653</v>
      </c>
      <c r="D51" s="166">
        <f>SUM(D52:D63)</f>
        <v>1621.1200000000001</v>
      </c>
      <c r="E51" s="167">
        <f t="shared" si="7"/>
        <v>7.9408200498049197</v>
      </c>
      <c r="F51" s="164">
        <f>SUM(F52:F63)</f>
        <v>1656.49</v>
      </c>
      <c r="G51" s="165">
        <f t="shared" si="8"/>
        <v>11.888711769155957</v>
      </c>
      <c r="H51" s="168">
        <f t="shared" si="1"/>
        <v>-35.369999999999891</v>
      </c>
      <c r="I51" s="189" t="s">
        <v>130</v>
      </c>
    </row>
    <row r="52" spans="1:9" ht="19.5" hidden="1">
      <c r="A52" s="179" t="s">
        <v>182</v>
      </c>
      <c r="B52" s="187">
        <f t="shared" si="0"/>
        <v>271.71000000000004</v>
      </c>
      <c r="C52" s="181">
        <f t="shared" si="6"/>
        <v>26.529756915339497</v>
      </c>
      <c r="D52" s="182">
        <v>134.05000000000001</v>
      </c>
      <c r="E52" s="183">
        <f t="shared" si="7"/>
        <v>16.98228466707392</v>
      </c>
      <c r="F52" s="187">
        <v>137.66</v>
      </c>
      <c r="G52" s="181">
        <f t="shared" si="8"/>
        <v>37.453819271093344</v>
      </c>
      <c r="H52" s="184">
        <f t="shared" si="1"/>
        <v>-3.6099999999999852</v>
      </c>
      <c r="I52" s="189" t="s">
        <v>130</v>
      </c>
    </row>
    <row r="53" spans="1:9" ht="18.75" hidden="1">
      <c r="A53" s="179" t="s">
        <v>183</v>
      </c>
      <c r="B53" s="187">
        <f t="shared" si="0"/>
        <v>199.84</v>
      </c>
      <c r="C53" s="181">
        <f t="shared" si="6"/>
        <v>0.37671404892258842</v>
      </c>
      <c r="D53" s="182">
        <v>95.66</v>
      </c>
      <c r="E53" s="183">
        <f t="shared" si="7"/>
        <v>-3.2369006676107648</v>
      </c>
      <c r="F53" s="187">
        <v>104.18</v>
      </c>
      <c r="G53" s="181">
        <f t="shared" si="8"/>
        <v>3.9409358475506417</v>
      </c>
      <c r="H53" s="184">
        <f t="shared" si="1"/>
        <v>-8.5200000000000102</v>
      </c>
      <c r="I53" s="186">
        <f>((H53/H40)-1)*100</f>
        <v>521.89781021897682</v>
      </c>
    </row>
    <row r="54" spans="1:9" ht="18.75" hidden="1">
      <c r="A54" s="179" t="s">
        <v>184</v>
      </c>
      <c r="B54" s="187">
        <f t="shared" si="0"/>
        <v>278.52</v>
      </c>
      <c r="C54" s="181">
        <f t="shared" si="6"/>
        <v>13.201105511298961</v>
      </c>
      <c r="D54" s="182">
        <v>133.33000000000001</v>
      </c>
      <c r="E54" s="183">
        <f t="shared" si="7"/>
        <v>9.3765381460213284</v>
      </c>
      <c r="F54" s="187">
        <v>145.19</v>
      </c>
      <c r="G54" s="181">
        <f t="shared" si="8"/>
        <v>16.956661833413889</v>
      </c>
      <c r="H54" s="184">
        <f t="shared" si="1"/>
        <v>-11.859999999999985</v>
      </c>
      <c r="I54" s="186">
        <f>((H54/H41)-1)*100</f>
        <v>429.46428571428629</v>
      </c>
    </row>
    <row r="55" spans="1:9" ht="18.75" hidden="1">
      <c r="A55" s="179" t="s">
        <v>185</v>
      </c>
      <c r="B55" s="187">
        <f t="shared" si="0"/>
        <v>264.54999999999995</v>
      </c>
      <c r="C55" s="181">
        <f t="shared" si="6"/>
        <v>5.9132036191848591</v>
      </c>
      <c r="D55" s="182">
        <v>133.91</v>
      </c>
      <c r="E55" s="183">
        <f t="shared" si="7"/>
        <v>3.2300339192105954</v>
      </c>
      <c r="F55" s="187">
        <v>130.63999999999999</v>
      </c>
      <c r="G55" s="181">
        <f t="shared" si="8"/>
        <v>8.812260536398453</v>
      </c>
      <c r="H55" s="184">
        <f t="shared" si="1"/>
        <v>3.2700000000000102</v>
      </c>
      <c r="I55" s="186">
        <f>((H55/H42)-1)*100</f>
        <v>-66.149068322981236</v>
      </c>
    </row>
    <row r="56" spans="1:9" ht="18.75" hidden="1">
      <c r="A56" s="179" t="s">
        <v>186</v>
      </c>
      <c r="B56" s="187">
        <f t="shared" si="0"/>
        <v>284.81</v>
      </c>
      <c r="C56" s="181">
        <f t="shared" si="6"/>
        <v>13.58778017069473</v>
      </c>
      <c r="D56" s="182">
        <v>137.5</v>
      </c>
      <c r="E56" s="183">
        <f t="shared" si="7"/>
        <v>12.043676662320735</v>
      </c>
      <c r="F56" s="187">
        <v>147.31</v>
      </c>
      <c r="G56" s="181">
        <f t="shared" si="8"/>
        <v>15.067958131541936</v>
      </c>
      <c r="H56" s="184">
        <f t="shared" si="1"/>
        <v>-9.8100000000000023</v>
      </c>
      <c r="I56" s="186">
        <f>((H56/H43)-1)*100</f>
        <v>85.094339622641144</v>
      </c>
    </row>
    <row r="57" spans="1:9" ht="18.75" hidden="1">
      <c r="A57" s="179" t="s">
        <v>187</v>
      </c>
      <c r="B57" s="187">
        <f t="shared" si="0"/>
        <v>286.60000000000002</v>
      </c>
      <c r="C57" s="181">
        <f t="shared" si="6"/>
        <v>16.182909031944213</v>
      </c>
      <c r="D57" s="182">
        <v>143.19999999999999</v>
      </c>
      <c r="E57" s="183">
        <f t="shared" si="7"/>
        <v>16.158338741077216</v>
      </c>
      <c r="F57" s="187">
        <v>143.4</v>
      </c>
      <c r="G57" s="181">
        <f t="shared" si="8"/>
        <v>16.207455429497575</v>
      </c>
      <c r="H57" s="184">
        <f t="shared" si="1"/>
        <v>-0.20000000000001705</v>
      </c>
      <c r="I57" s="186">
        <f>((H57/H44)-1)*100</f>
        <v>66.666666666674558</v>
      </c>
    </row>
    <row r="58" spans="1:9" ht="19.5" hidden="1">
      <c r="A58" s="179" t="s">
        <v>188</v>
      </c>
      <c r="B58" s="187">
        <f t="shared" si="0"/>
        <v>284.51</v>
      </c>
      <c r="C58" s="181">
        <f t="shared" si="6"/>
        <v>10.863889646572877</v>
      </c>
      <c r="D58" s="182">
        <v>140</v>
      </c>
      <c r="E58" s="183">
        <f t="shared" si="7"/>
        <v>8.7209753824648573</v>
      </c>
      <c r="F58" s="187">
        <v>144.51</v>
      </c>
      <c r="G58" s="181">
        <f t="shared" si="8"/>
        <v>13.022055373064291</v>
      </c>
      <c r="H58" s="184">
        <f t="shared" si="1"/>
        <v>-4.5099999999999909</v>
      </c>
      <c r="I58" s="189" t="s">
        <v>130</v>
      </c>
    </row>
    <row r="59" spans="1:9" ht="19.5" hidden="1">
      <c r="A59" s="179" t="s">
        <v>189</v>
      </c>
      <c r="B59" s="187">
        <f t="shared" si="0"/>
        <v>297.05</v>
      </c>
      <c r="C59" s="181">
        <f t="shared" si="6"/>
        <v>18.701298701298708</v>
      </c>
      <c r="D59" s="182">
        <v>147.33000000000001</v>
      </c>
      <c r="E59" s="183">
        <f t="shared" si="7"/>
        <v>11.200845346818621</v>
      </c>
      <c r="F59" s="187">
        <v>149.72</v>
      </c>
      <c r="G59" s="181">
        <f t="shared" si="8"/>
        <v>27.139945652173903</v>
      </c>
      <c r="H59" s="184">
        <f t="shared" si="1"/>
        <v>-2.3899999999999864</v>
      </c>
      <c r="I59" s="189" t="s">
        <v>130</v>
      </c>
    </row>
    <row r="60" spans="1:9" ht="18.75" hidden="1">
      <c r="A60" s="179" t="s">
        <v>190</v>
      </c>
      <c r="B60" s="187">
        <f t="shared" si="0"/>
        <v>277.02999999999997</v>
      </c>
      <c r="C60" s="181">
        <f t="shared" si="6"/>
        <v>6.1905857099049388</v>
      </c>
      <c r="D60" s="182">
        <v>137.18</v>
      </c>
      <c r="E60" s="183">
        <f t="shared" si="7"/>
        <v>8.5113115013447214</v>
      </c>
      <c r="F60" s="187">
        <v>139.85</v>
      </c>
      <c r="G60" s="181">
        <f t="shared" si="8"/>
        <v>4.0086271009965646</v>
      </c>
      <c r="H60" s="184">
        <f t="shared" si="1"/>
        <v>-2.6699999999999875</v>
      </c>
      <c r="I60" s="186">
        <f>((H60/H47)-1)*100</f>
        <v>-66.791044776119591</v>
      </c>
    </row>
    <row r="61" spans="1:9" ht="18.75" hidden="1">
      <c r="A61" s="179" t="s">
        <v>191</v>
      </c>
      <c r="B61" s="187">
        <f t="shared" si="0"/>
        <v>279.36</v>
      </c>
      <c r="C61" s="181">
        <f t="shared" si="6"/>
        <v>0.41335681679306457</v>
      </c>
      <c r="D61" s="182">
        <v>141.93</v>
      </c>
      <c r="E61" s="183">
        <f t="shared" si="7"/>
        <v>1.6836222954577984</v>
      </c>
      <c r="F61" s="187">
        <v>137.43</v>
      </c>
      <c r="G61" s="181">
        <f t="shared" si="8"/>
        <v>-0.86561350357065026</v>
      </c>
      <c r="H61" s="185">
        <f t="shared" si="1"/>
        <v>4.5</v>
      </c>
      <c r="I61" s="186">
        <f>((H61/H48)-1)*100</f>
        <v>373.68421052630731</v>
      </c>
    </row>
    <row r="62" spans="1:9" ht="18.75" hidden="1">
      <c r="A62" s="179" t="s">
        <v>192</v>
      </c>
      <c r="B62" s="188">
        <f t="shared" si="0"/>
        <v>269.5</v>
      </c>
      <c r="C62" s="181">
        <f t="shared" si="6"/>
        <v>4.8801369863013644</v>
      </c>
      <c r="D62" s="182">
        <v>138.30000000000001</v>
      </c>
      <c r="E62" s="183">
        <f t="shared" si="7"/>
        <v>5.5000381417346977</v>
      </c>
      <c r="F62" s="180">
        <v>131.19999999999999</v>
      </c>
      <c r="G62" s="181">
        <f t="shared" si="8"/>
        <v>4.2345276872963966</v>
      </c>
      <c r="H62" s="185">
        <f t="shared" si="1"/>
        <v>7.1000000000000227</v>
      </c>
      <c r="I62" s="186">
        <f>((H62/H49)-1)*100</f>
        <v>36.015325670498541</v>
      </c>
    </row>
    <row r="63" spans="1:9" ht="18.75" hidden="1">
      <c r="A63" s="179" t="s">
        <v>193</v>
      </c>
      <c r="B63" s="187">
        <f t="shared" si="0"/>
        <v>284.13</v>
      </c>
      <c r="C63" s="181">
        <f t="shared" si="6"/>
        <v>4.3291473892927756</v>
      </c>
      <c r="D63" s="182">
        <v>138.72999999999999</v>
      </c>
      <c r="E63" s="183">
        <f t="shared" si="7"/>
        <v>4.7493204469948536</v>
      </c>
      <c r="F63" s="187">
        <v>145.4</v>
      </c>
      <c r="G63" s="181">
        <f t="shared" si="8"/>
        <v>3.9313795568262977</v>
      </c>
      <c r="H63" s="184">
        <f t="shared" si="1"/>
        <v>-6.6700000000000159</v>
      </c>
      <c r="I63" s="186">
        <f>((H63/H50)-1)*100</f>
        <v>-10.589812332439564</v>
      </c>
    </row>
    <row r="64" spans="1:9" ht="19.5">
      <c r="A64" s="170" t="s">
        <v>197</v>
      </c>
      <c r="B64" s="171">
        <f t="shared" si="0"/>
        <v>3507.4300000000003</v>
      </c>
      <c r="C64" s="190">
        <f t="shared" si="6"/>
        <v>7.0118165370498753</v>
      </c>
      <c r="D64" s="171">
        <f>SUM(D65:D76)</f>
        <v>1766.3200000000002</v>
      </c>
      <c r="E64" s="190">
        <f t="shared" si="7"/>
        <v>8.9567706277141834</v>
      </c>
      <c r="F64" s="171">
        <f>SUM(F65:F76)</f>
        <v>1741.11</v>
      </c>
      <c r="G64" s="190">
        <f t="shared" si="8"/>
        <v>5.1083918405785633</v>
      </c>
      <c r="H64" s="173">
        <f t="shared" si="1"/>
        <v>25.210000000000264</v>
      </c>
      <c r="I64" s="191" t="s">
        <v>130</v>
      </c>
    </row>
    <row r="65" spans="1:9" ht="19.5" hidden="1">
      <c r="A65" s="179" t="s">
        <v>182</v>
      </c>
      <c r="B65" s="187">
        <f t="shared" si="0"/>
        <v>259.60000000000002</v>
      </c>
      <c r="C65" s="181">
        <f t="shared" si="6"/>
        <v>-4.456957785874649</v>
      </c>
      <c r="D65" s="182">
        <v>133.63</v>
      </c>
      <c r="E65" s="183">
        <f t="shared" si="7"/>
        <v>-0.31331592689296528</v>
      </c>
      <c r="F65" s="187">
        <v>125.97</v>
      </c>
      <c r="G65" s="181">
        <f t="shared" si="8"/>
        <v>-8.4919366555281091</v>
      </c>
      <c r="H65" s="184">
        <f t="shared" si="1"/>
        <v>7.6599999999999966</v>
      </c>
      <c r="I65" s="189" t="s">
        <v>130</v>
      </c>
    </row>
    <row r="66" spans="1:9" ht="18.75" hidden="1">
      <c r="A66" s="179" t="s">
        <v>183</v>
      </c>
      <c r="B66" s="187">
        <f t="shared" si="0"/>
        <v>207.32</v>
      </c>
      <c r="C66" s="181">
        <f t="shared" si="6"/>
        <v>3.7429943955163969</v>
      </c>
      <c r="D66" s="182">
        <v>103.21</v>
      </c>
      <c r="E66" s="183">
        <f t="shared" si="7"/>
        <v>7.892536065231015</v>
      </c>
      <c r="F66" s="187">
        <v>104.11</v>
      </c>
      <c r="G66" s="181">
        <f t="shared" si="8"/>
        <v>-6.7191399500865501E-2</v>
      </c>
      <c r="H66" s="184">
        <f t="shared" si="1"/>
        <v>-0.90000000000000568</v>
      </c>
      <c r="I66" s="186">
        <f>((H66/H53)-1)*100</f>
        <v>-89.4366197183098</v>
      </c>
    </row>
    <row r="67" spans="1:9" ht="19.5" hidden="1">
      <c r="A67" s="179" t="s">
        <v>184</v>
      </c>
      <c r="B67" s="187">
        <f t="shared" si="0"/>
        <v>294.82</v>
      </c>
      <c r="C67" s="181">
        <f t="shared" si="6"/>
        <v>5.8523624874335711</v>
      </c>
      <c r="D67" s="182">
        <v>150.85</v>
      </c>
      <c r="E67" s="183">
        <f t="shared" si="7"/>
        <v>13.140328508212695</v>
      </c>
      <c r="F67" s="187">
        <v>143.97</v>
      </c>
      <c r="G67" s="181">
        <f t="shared" si="8"/>
        <v>-0.8402782560782418</v>
      </c>
      <c r="H67" s="184">
        <f t="shared" si="1"/>
        <v>6.8799999999999955</v>
      </c>
      <c r="I67" s="189" t="s">
        <v>130</v>
      </c>
    </row>
    <row r="68" spans="1:9" ht="18.75" hidden="1">
      <c r="A68" s="179" t="s">
        <v>185</v>
      </c>
      <c r="B68" s="187">
        <f t="shared" si="0"/>
        <v>282.73</v>
      </c>
      <c r="C68" s="181">
        <f t="shared" si="6"/>
        <v>6.8720468720468997</v>
      </c>
      <c r="D68" s="182">
        <v>143.35</v>
      </c>
      <c r="E68" s="183">
        <f t="shared" si="7"/>
        <v>7.0495108655066918</v>
      </c>
      <c r="F68" s="187">
        <v>139.38</v>
      </c>
      <c r="G68" s="181">
        <f t="shared" si="8"/>
        <v>6.6901408450704247</v>
      </c>
      <c r="H68" s="184">
        <f t="shared" si="1"/>
        <v>3.9699999999999989</v>
      </c>
      <c r="I68" s="186">
        <f>((H68/H55)-1)*100</f>
        <v>21.406727828745751</v>
      </c>
    </row>
    <row r="69" spans="1:9" ht="18.75" hidden="1">
      <c r="A69" s="179" t="s">
        <v>186</v>
      </c>
      <c r="B69" s="187">
        <f t="shared" ref="B69:B132" si="10">D69+F69</f>
        <v>288.02</v>
      </c>
      <c r="C69" s="181">
        <f t="shared" si="6"/>
        <v>1.1270671675853938</v>
      </c>
      <c r="D69" s="182">
        <v>143.4</v>
      </c>
      <c r="E69" s="183">
        <f t="shared" si="7"/>
        <v>4.2909090909091008</v>
      </c>
      <c r="F69" s="187">
        <v>144.62</v>
      </c>
      <c r="G69" s="181">
        <f t="shared" si="8"/>
        <v>-1.8260810535605132</v>
      </c>
      <c r="H69" s="184">
        <f t="shared" ref="H69:H132" si="11">D69-F69</f>
        <v>-1.2199999999999989</v>
      </c>
      <c r="I69" s="186">
        <f>((H69/H56)-1)*100</f>
        <v>-87.563710499490327</v>
      </c>
    </row>
    <row r="70" spans="1:9" ht="19.5" hidden="1">
      <c r="A70" s="179" t="s">
        <v>187</v>
      </c>
      <c r="B70" s="187">
        <f t="shared" si="10"/>
        <v>293.15999999999997</v>
      </c>
      <c r="C70" s="181">
        <f t="shared" si="6"/>
        <v>2.2889043963712385</v>
      </c>
      <c r="D70" s="182">
        <v>146.88</v>
      </c>
      <c r="E70" s="183">
        <f t="shared" si="7"/>
        <v>2.5698324022346508</v>
      </c>
      <c r="F70" s="187">
        <v>146.28</v>
      </c>
      <c r="G70" s="181">
        <f t="shared" si="8"/>
        <v>2.0083682008368076</v>
      </c>
      <c r="H70" s="184">
        <f t="shared" si="11"/>
        <v>0.59999999999999432</v>
      </c>
      <c r="I70" s="189" t="s">
        <v>130</v>
      </c>
    </row>
    <row r="71" spans="1:9" ht="19.5" hidden="1">
      <c r="A71" s="179" t="s">
        <v>188</v>
      </c>
      <c r="B71" s="187">
        <f t="shared" si="10"/>
        <v>291.60000000000002</v>
      </c>
      <c r="C71" s="181">
        <f t="shared" si="6"/>
        <v>2.4920037960001418</v>
      </c>
      <c r="D71" s="182">
        <v>148.58000000000001</v>
      </c>
      <c r="E71" s="183">
        <f t="shared" si="7"/>
        <v>6.1285714285714388</v>
      </c>
      <c r="F71" s="187">
        <v>143.02000000000001</v>
      </c>
      <c r="G71" s="181">
        <f t="shared" si="8"/>
        <v>-1.0310705141512555</v>
      </c>
      <c r="H71" s="184">
        <f t="shared" si="11"/>
        <v>5.5600000000000023</v>
      </c>
      <c r="I71" s="189" t="s">
        <v>130</v>
      </c>
    </row>
    <row r="72" spans="1:9" ht="19.5" hidden="1">
      <c r="A72" s="179" t="s">
        <v>189</v>
      </c>
      <c r="B72" s="187">
        <f t="shared" si="10"/>
        <v>318.25</v>
      </c>
      <c r="C72" s="181">
        <f t="shared" si="6"/>
        <v>7.1368456488806631</v>
      </c>
      <c r="D72" s="182">
        <v>162.18</v>
      </c>
      <c r="E72" s="183">
        <f t="shared" si="7"/>
        <v>10.079413561392791</v>
      </c>
      <c r="F72" s="187">
        <v>156.07</v>
      </c>
      <c r="G72" s="181">
        <f t="shared" si="8"/>
        <v>4.2412503339567253</v>
      </c>
      <c r="H72" s="184">
        <f t="shared" si="11"/>
        <v>6.1100000000000136</v>
      </c>
      <c r="I72" s="189" t="s">
        <v>130</v>
      </c>
    </row>
    <row r="73" spans="1:9" ht="19.5" hidden="1">
      <c r="A73" s="179" t="s">
        <v>190</v>
      </c>
      <c r="B73" s="187">
        <f t="shared" si="10"/>
        <v>298.86</v>
      </c>
      <c r="C73" s="181">
        <f t="shared" si="6"/>
        <v>7.8800129949825104</v>
      </c>
      <c r="D73" s="182">
        <v>153.68</v>
      </c>
      <c r="E73" s="183">
        <f t="shared" si="7"/>
        <v>12.027992418719924</v>
      </c>
      <c r="F73" s="187">
        <v>145.18</v>
      </c>
      <c r="G73" s="181">
        <f t="shared" si="8"/>
        <v>3.8112263139077784</v>
      </c>
      <c r="H73" s="184">
        <f t="shared" si="11"/>
        <v>8.5</v>
      </c>
      <c r="I73" s="189" t="s">
        <v>130</v>
      </c>
    </row>
    <row r="74" spans="1:9" ht="19.5" hidden="1">
      <c r="A74" s="179" t="s">
        <v>191</v>
      </c>
      <c r="B74" s="187">
        <f t="shared" si="10"/>
        <v>311.2</v>
      </c>
      <c r="C74" s="181">
        <f t="shared" si="6"/>
        <v>11.397479954180966</v>
      </c>
      <c r="D74" s="182">
        <v>153.25</v>
      </c>
      <c r="E74" s="183">
        <f t="shared" si="7"/>
        <v>7.975762699922484</v>
      </c>
      <c r="F74" s="187">
        <v>157.94999999999999</v>
      </c>
      <c r="G74" s="181">
        <f t="shared" si="8"/>
        <v>14.931237721021606</v>
      </c>
      <c r="H74" s="184">
        <f t="shared" si="11"/>
        <v>-4.6999999999999886</v>
      </c>
      <c r="I74" s="189" t="s">
        <v>130</v>
      </c>
    </row>
    <row r="75" spans="1:9" ht="19.5" hidden="1">
      <c r="A75" s="179" t="s">
        <v>192</v>
      </c>
      <c r="B75" s="187">
        <f t="shared" si="10"/>
        <v>323.48</v>
      </c>
      <c r="C75" s="181">
        <f t="shared" si="6"/>
        <v>20.029684601113185</v>
      </c>
      <c r="D75" s="182">
        <v>160.41</v>
      </c>
      <c r="E75" s="183">
        <f t="shared" si="7"/>
        <v>15.9869848156182</v>
      </c>
      <c r="F75" s="187">
        <v>163.07</v>
      </c>
      <c r="G75" s="181">
        <f t="shared" si="8"/>
        <v>24.291158536585368</v>
      </c>
      <c r="H75" s="184">
        <f t="shared" si="11"/>
        <v>-2.6599999999999966</v>
      </c>
      <c r="I75" s="189" t="s">
        <v>130</v>
      </c>
    </row>
    <row r="76" spans="1:9" ht="18.75" hidden="1">
      <c r="A76" s="179" t="s">
        <v>193</v>
      </c>
      <c r="B76" s="187">
        <f t="shared" si="10"/>
        <v>338.39</v>
      </c>
      <c r="C76" s="181">
        <f t="shared" si="6"/>
        <v>19.096892267623964</v>
      </c>
      <c r="D76" s="182">
        <v>166.9</v>
      </c>
      <c r="E76" s="183">
        <f t="shared" si="7"/>
        <v>20.305629640308531</v>
      </c>
      <c r="F76" s="187">
        <v>171.49</v>
      </c>
      <c r="G76" s="181">
        <f t="shared" si="8"/>
        <v>17.943603851444291</v>
      </c>
      <c r="H76" s="184">
        <f t="shared" si="11"/>
        <v>-4.5900000000000034</v>
      </c>
      <c r="I76" s="186">
        <f>((H76/H63)-1)*100</f>
        <v>-31.184407796102064</v>
      </c>
    </row>
    <row r="77" spans="1:9" ht="18.75">
      <c r="A77" s="163" t="s">
        <v>198</v>
      </c>
      <c r="B77" s="164">
        <f t="shared" si="10"/>
        <v>4251.22</v>
      </c>
      <c r="C77" s="165">
        <f t="shared" si="6"/>
        <v>21.206125282614341</v>
      </c>
      <c r="D77" s="166">
        <f>SUM(D78:D89)</f>
        <v>2140.19</v>
      </c>
      <c r="E77" s="167">
        <f t="shared" si="7"/>
        <v>21.166606277458211</v>
      </c>
      <c r="F77" s="164">
        <f>SUM(F78:F89)</f>
        <v>2111.0300000000002</v>
      </c>
      <c r="G77" s="165">
        <f t="shared" si="8"/>
        <v>21.246216494075632</v>
      </c>
      <c r="H77" s="168">
        <f t="shared" si="11"/>
        <v>29.159999999999854</v>
      </c>
      <c r="I77" s="175">
        <f>((H77/H64)-1)*100</f>
        <v>15.668385561283426</v>
      </c>
    </row>
    <row r="78" spans="1:9" ht="18.75" hidden="1">
      <c r="A78" s="179" t="s">
        <v>182</v>
      </c>
      <c r="B78" s="187">
        <f t="shared" si="10"/>
        <v>275.29999999999995</v>
      </c>
      <c r="C78" s="181">
        <f t="shared" si="6"/>
        <v>6.0477657935284812</v>
      </c>
      <c r="D78" s="182">
        <v>143.41999999999999</v>
      </c>
      <c r="E78" s="183">
        <f t="shared" si="7"/>
        <v>7.3261992067649384</v>
      </c>
      <c r="F78" s="187">
        <v>131.88</v>
      </c>
      <c r="G78" s="181">
        <f t="shared" si="8"/>
        <v>4.69159323648487</v>
      </c>
      <c r="H78" s="184">
        <f t="shared" si="11"/>
        <v>11.539999999999992</v>
      </c>
      <c r="I78" s="186">
        <f>((H78/H65)-1)*100</f>
        <v>50.652741514360279</v>
      </c>
    </row>
    <row r="79" spans="1:9" ht="18.75" hidden="1">
      <c r="A79" s="179" t="s">
        <v>183</v>
      </c>
      <c r="B79" s="187">
        <f t="shared" si="10"/>
        <v>281.31</v>
      </c>
      <c r="C79" s="181">
        <f t="shared" si="6"/>
        <v>35.688790275901994</v>
      </c>
      <c r="D79" s="182">
        <v>130.87</v>
      </c>
      <c r="E79" s="183">
        <f t="shared" si="7"/>
        <v>26.799728708458503</v>
      </c>
      <c r="F79" s="187">
        <v>150.44</v>
      </c>
      <c r="G79" s="181">
        <f t="shared" si="8"/>
        <v>44.501008548650468</v>
      </c>
      <c r="H79" s="184">
        <f t="shared" si="11"/>
        <v>-19.569999999999993</v>
      </c>
      <c r="I79" s="186">
        <f>((H79/H66)-1)*100</f>
        <v>2074.4444444444298</v>
      </c>
    </row>
    <row r="80" spans="1:9" ht="19.5" hidden="1">
      <c r="A80" s="179" t="s">
        <v>184</v>
      </c>
      <c r="B80" s="187">
        <f t="shared" si="10"/>
        <v>355.51</v>
      </c>
      <c r="C80" s="181">
        <f t="shared" si="6"/>
        <v>20.585441964588558</v>
      </c>
      <c r="D80" s="182">
        <v>172.09</v>
      </c>
      <c r="E80" s="183">
        <f t="shared" si="7"/>
        <v>14.080212131256232</v>
      </c>
      <c r="F80" s="187">
        <v>183.42</v>
      </c>
      <c r="G80" s="181">
        <f t="shared" si="8"/>
        <v>27.401541987914136</v>
      </c>
      <c r="H80" s="184">
        <f t="shared" si="11"/>
        <v>-11.329999999999984</v>
      </c>
      <c r="I80" s="189" t="s">
        <v>130</v>
      </c>
    </row>
    <row r="81" spans="1:9" ht="18.75" hidden="1">
      <c r="A81" s="179" t="s">
        <v>185</v>
      </c>
      <c r="B81" s="187">
        <f t="shared" si="10"/>
        <v>348.72</v>
      </c>
      <c r="C81" s="181">
        <f t="shared" si="6"/>
        <v>23.340289321967965</v>
      </c>
      <c r="D81" s="182">
        <v>174.52</v>
      </c>
      <c r="E81" s="183">
        <f t="shared" si="7"/>
        <v>21.743983257760746</v>
      </c>
      <c r="F81" s="187">
        <v>174.2</v>
      </c>
      <c r="G81" s="181">
        <f t="shared" si="8"/>
        <v>24.982063423733681</v>
      </c>
      <c r="H81" s="184">
        <f t="shared" si="11"/>
        <v>0.3200000000000216</v>
      </c>
      <c r="I81" s="186">
        <f>((H81/H68)-1)*100</f>
        <v>-91.939546599495685</v>
      </c>
    </row>
    <row r="82" spans="1:9" ht="18.75" hidden="1">
      <c r="A82" s="179" t="s">
        <v>186</v>
      </c>
      <c r="B82" s="187">
        <f t="shared" si="10"/>
        <v>363.61</v>
      </c>
      <c r="C82" s="181">
        <f t="shared" si="6"/>
        <v>26.244705228803578</v>
      </c>
      <c r="D82" s="182">
        <v>178.85</v>
      </c>
      <c r="E82" s="183">
        <f t="shared" si="7"/>
        <v>24.721059972105984</v>
      </c>
      <c r="F82" s="187">
        <v>184.76</v>
      </c>
      <c r="G82" s="181">
        <f t="shared" si="8"/>
        <v>27.755497164984089</v>
      </c>
      <c r="H82" s="184">
        <f t="shared" si="11"/>
        <v>-5.9099999999999966</v>
      </c>
      <c r="I82" s="186">
        <f>((H82/H69)-1)*100</f>
        <v>384.42622950819691</v>
      </c>
    </row>
    <row r="83" spans="1:9" ht="19.5" hidden="1">
      <c r="A83" s="179" t="s">
        <v>187</v>
      </c>
      <c r="B83" s="187">
        <f t="shared" si="10"/>
        <v>357.74</v>
      </c>
      <c r="C83" s="181">
        <f t="shared" si="6"/>
        <v>22.028926183653997</v>
      </c>
      <c r="D83" s="182">
        <v>177.46</v>
      </c>
      <c r="E83" s="183">
        <f t="shared" si="7"/>
        <v>20.819716775599129</v>
      </c>
      <c r="F83" s="187">
        <v>180.28</v>
      </c>
      <c r="G83" s="181">
        <f t="shared" si="8"/>
        <v>23.243095433415363</v>
      </c>
      <c r="H83" s="184">
        <f t="shared" si="11"/>
        <v>-2.8199999999999932</v>
      </c>
      <c r="I83" s="189" t="s">
        <v>130</v>
      </c>
    </row>
    <row r="84" spans="1:9" ht="18.75" hidden="1">
      <c r="A84" s="179" t="s">
        <v>188</v>
      </c>
      <c r="B84" s="187">
        <f t="shared" si="10"/>
        <v>349.1</v>
      </c>
      <c r="C84" s="181">
        <f t="shared" si="6"/>
        <v>19.718792866941005</v>
      </c>
      <c r="D84" s="182">
        <v>175.81</v>
      </c>
      <c r="E84" s="183">
        <f t="shared" si="7"/>
        <v>18.326827298425073</v>
      </c>
      <c r="F84" s="187">
        <v>173.29</v>
      </c>
      <c r="G84" s="181">
        <f t="shared" si="8"/>
        <v>21.1648720458677</v>
      </c>
      <c r="H84" s="184">
        <f t="shared" si="11"/>
        <v>2.5200000000000102</v>
      </c>
      <c r="I84" s="186">
        <f>((H84/H71)-1)*100</f>
        <v>-54.676258992805593</v>
      </c>
    </row>
    <row r="85" spans="1:9" ht="18.75" hidden="1">
      <c r="A85" s="179" t="s">
        <v>189</v>
      </c>
      <c r="B85" s="187">
        <f t="shared" si="10"/>
        <v>377.78999999999996</v>
      </c>
      <c r="C85" s="181">
        <f t="shared" si="6"/>
        <v>18.708562450903376</v>
      </c>
      <c r="D85" s="182">
        <v>197.31</v>
      </c>
      <c r="E85" s="183">
        <f t="shared" si="7"/>
        <v>21.661117277099518</v>
      </c>
      <c r="F85" s="187">
        <v>180.48</v>
      </c>
      <c r="G85" s="181">
        <f t="shared" si="8"/>
        <v>15.640417761260972</v>
      </c>
      <c r="H85" s="184">
        <f t="shared" si="11"/>
        <v>16.830000000000013</v>
      </c>
      <c r="I85" s="186">
        <f>((H85/H72)-1)*100</f>
        <v>175.45008183306015</v>
      </c>
    </row>
    <row r="86" spans="1:9" ht="18.75" hidden="1">
      <c r="A86" s="179" t="s">
        <v>190</v>
      </c>
      <c r="B86" s="188">
        <f t="shared" si="10"/>
        <v>374.06</v>
      </c>
      <c r="C86" s="181">
        <f t="shared" si="6"/>
        <v>25.16228334337147</v>
      </c>
      <c r="D86" s="182">
        <v>192.88</v>
      </c>
      <c r="E86" s="183">
        <f t="shared" si="7"/>
        <v>25.507548152004155</v>
      </c>
      <c r="F86" s="187">
        <v>181.18</v>
      </c>
      <c r="G86" s="181">
        <f t="shared" si="8"/>
        <v>24.796803967488621</v>
      </c>
      <c r="H86" s="184">
        <f t="shared" si="11"/>
        <v>11.699999999999989</v>
      </c>
      <c r="I86" s="186">
        <f>((H86/H73)-1)*100</f>
        <v>37.647058823529278</v>
      </c>
    </row>
    <row r="87" spans="1:9" ht="19.5" hidden="1">
      <c r="A87" s="179" t="s">
        <v>191</v>
      </c>
      <c r="B87" s="187">
        <f t="shared" si="10"/>
        <v>382.26</v>
      </c>
      <c r="C87" s="181">
        <f t="shared" si="6"/>
        <v>22.834190231362463</v>
      </c>
      <c r="D87" s="182">
        <v>202.29</v>
      </c>
      <c r="E87" s="183">
        <f t="shared" si="7"/>
        <v>31.999999999999986</v>
      </c>
      <c r="F87" s="187">
        <v>179.97</v>
      </c>
      <c r="G87" s="181">
        <f t="shared" si="8"/>
        <v>13.941120607787273</v>
      </c>
      <c r="H87" s="184">
        <f t="shared" si="11"/>
        <v>22.319999999999993</v>
      </c>
      <c r="I87" s="189" t="s">
        <v>130</v>
      </c>
    </row>
    <row r="88" spans="1:9" ht="19.5" hidden="1">
      <c r="A88" s="179" t="s">
        <v>192</v>
      </c>
      <c r="B88" s="187">
        <f t="shared" si="10"/>
        <v>392.26</v>
      </c>
      <c r="C88" s="181">
        <f t="shared" si="6"/>
        <v>21.262520093977976</v>
      </c>
      <c r="D88" s="182">
        <v>199.2</v>
      </c>
      <c r="E88" s="183">
        <f t="shared" si="7"/>
        <v>24.181784178043753</v>
      </c>
      <c r="F88" s="187">
        <v>193.06</v>
      </c>
      <c r="G88" s="181">
        <f t="shared" si="8"/>
        <v>18.390875084319624</v>
      </c>
      <c r="H88" s="184">
        <f t="shared" si="11"/>
        <v>6.1399999999999864</v>
      </c>
      <c r="I88" s="189" t="s">
        <v>130</v>
      </c>
    </row>
    <row r="89" spans="1:9" ht="18.75" hidden="1">
      <c r="A89" s="179" t="s">
        <v>193</v>
      </c>
      <c r="B89" s="187">
        <f t="shared" si="10"/>
        <v>393.56</v>
      </c>
      <c r="C89" s="181">
        <f t="shared" ref="C89:C115" si="12">((B89/B76)-1)*100</f>
        <v>16.303673276397056</v>
      </c>
      <c r="D89" s="182">
        <v>195.49</v>
      </c>
      <c r="E89" s="183">
        <f t="shared" ref="E89:E115" si="13">((D89/D76)-1)*100</f>
        <v>17.130017974835219</v>
      </c>
      <c r="F89" s="187">
        <v>198.07</v>
      </c>
      <c r="G89" s="181">
        <f t="shared" ref="G89:G115" si="14">((F89/F76)-1)*100</f>
        <v>15.49944603183857</v>
      </c>
      <c r="H89" s="184">
        <f t="shared" si="11"/>
        <v>-2.5799999999999841</v>
      </c>
      <c r="I89" s="186">
        <f>((H89/H76)-1)*100</f>
        <v>-43.790849673203006</v>
      </c>
    </row>
    <row r="90" spans="1:9" ht="18.75">
      <c r="A90" s="163" t="s">
        <v>199</v>
      </c>
      <c r="B90" s="164">
        <f t="shared" si="10"/>
        <v>4801.6999999999989</v>
      </c>
      <c r="C90" s="165">
        <f t="shared" si="12"/>
        <v>12.948753534279533</v>
      </c>
      <c r="D90" s="166">
        <f>SUM(D91:D102)</f>
        <v>2434.8299999999995</v>
      </c>
      <c r="E90" s="167">
        <f t="shared" si="13"/>
        <v>13.767001995149929</v>
      </c>
      <c r="F90" s="164">
        <f>SUM(F91:F102)</f>
        <v>2366.87</v>
      </c>
      <c r="G90" s="165">
        <f t="shared" si="14"/>
        <v>12.119202474621371</v>
      </c>
      <c r="H90" s="168">
        <f t="shared" si="11"/>
        <v>67.959999999999582</v>
      </c>
      <c r="I90" s="175">
        <f>((H90/H77)-1)*100</f>
        <v>133.05898491083647</v>
      </c>
    </row>
    <row r="91" spans="1:9" ht="18.75" hidden="1">
      <c r="A91" s="179" t="s">
        <v>182</v>
      </c>
      <c r="B91" s="187">
        <f t="shared" si="10"/>
        <v>402.59</v>
      </c>
      <c r="C91" s="181">
        <f t="shared" si="12"/>
        <v>46.236832546313124</v>
      </c>
      <c r="D91" s="192">
        <v>202.2</v>
      </c>
      <c r="E91" s="183">
        <f t="shared" si="13"/>
        <v>40.984520987310006</v>
      </c>
      <c r="F91" s="193">
        <v>200.39</v>
      </c>
      <c r="G91" s="181">
        <f t="shared" si="14"/>
        <v>51.948741279951463</v>
      </c>
      <c r="H91" s="184">
        <f t="shared" si="11"/>
        <v>1.8100000000000023</v>
      </c>
      <c r="I91" s="186">
        <f>((H91/H78)-1)*100</f>
        <v>-84.315424610051963</v>
      </c>
    </row>
    <row r="92" spans="1:9" ht="19.5" hidden="1">
      <c r="A92" s="179" t="s">
        <v>183</v>
      </c>
      <c r="B92" s="187">
        <f t="shared" si="10"/>
        <v>282.54999999999995</v>
      </c>
      <c r="C92" s="181">
        <f t="shared" si="12"/>
        <v>0.4407948526536476</v>
      </c>
      <c r="D92" s="192">
        <v>142.88999999999999</v>
      </c>
      <c r="E92" s="183">
        <f t="shared" si="13"/>
        <v>9.1846870940627934</v>
      </c>
      <c r="F92" s="193">
        <v>139.66</v>
      </c>
      <c r="G92" s="181">
        <f t="shared" si="14"/>
        <v>-7.1656474341930343</v>
      </c>
      <c r="H92" s="184">
        <f t="shared" si="11"/>
        <v>3.2299999999999898</v>
      </c>
      <c r="I92" s="189" t="s">
        <v>130</v>
      </c>
    </row>
    <row r="93" spans="1:9" ht="19.5" hidden="1">
      <c r="A93" s="179" t="s">
        <v>184</v>
      </c>
      <c r="B93" s="187">
        <f t="shared" si="10"/>
        <v>399.18</v>
      </c>
      <c r="C93" s="181">
        <f t="shared" si="12"/>
        <v>12.283761356923861</v>
      </c>
      <c r="D93" s="192">
        <v>210.53</v>
      </c>
      <c r="E93" s="183">
        <f t="shared" si="13"/>
        <v>22.337149166134008</v>
      </c>
      <c r="F93" s="193">
        <v>188.65</v>
      </c>
      <c r="G93" s="181">
        <f t="shared" si="14"/>
        <v>2.8513793479446159</v>
      </c>
      <c r="H93" s="184">
        <f t="shared" si="11"/>
        <v>21.879999999999995</v>
      </c>
      <c r="I93" s="189" t="s">
        <v>130</v>
      </c>
    </row>
    <row r="94" spans="1:9" ht="18.75" hidden="1">
      <c r="A94" s="179" t="s">
        <v>185</v>
      </c>
      <c r="B94" s="187">
        <f t="shared" si="10"/>
        <v>354.59000000000003</v>
      </c>
      <c r="C94" s="181">
        <f t="shared" si="12"/>
        <v>1.6832989217710592</v>
      </c>
      <c r="D94" s="192">
        <v>183.28</v>
      </c>
      <c r="E94" s="183">
        <f t="shared" si="13"/>
        <v>5.0194820077928082</v>
      </c>
      <c r="F94" s="193">
        <v>171.31</v>
      </c>
      <c r="G94" s="181">
        <f t="shared" si="14"/>
        <v>-1.6590126291618712</v>
      </c>
      <c r="H94" s="184">
        <f t="shared" si="11"/>
        <v>11.969999999999999</v>
      </c>
      <c r="I94" s="186">
        <f>((H94/H81)-1)*100</f>
        <v>3640.6249999997472</v>
      </c>
    </row>
    <row r="95" spans="1:9" ht="18.75" hidden="1">
      <c r="A95" s="179" t="s">
        <v>186</v>
      </c>
      <c r="B95" s="187">
        <f t="shared" si="10"/>
        <v>419.54999999999995</v>
      </c>
      <c r="C95" s="181">
        <f t="shared" si="12"/>
        <v>15.384615384615374</v>
      </c>
      <c r="D95" s="192">
        <v>204.39</v>
      </c>
      <c r="E95" s="183">
        <f t="shared" si="13"/>
        <v>14.280123008107349</v>
      </c>
      <c r="F95" s="193">
        <v>215.16</v>
      </c>
      <c r="G95" s="181">
        <f t="shared" si="14"/>
        <v>16.45377787399871</v>
      </c>
      <c r="H95" s="184">
        <f t="shared" si="11"/>
        <v>-10.77000000000001</v>
      </c>
      <c r="I95" s="186">
        <f>((H95/H82)-1)*100</f>
        <v>82.233502538071335</v>
      </c>
    </row>
    <row r="96" spans="1:9" ht="19.5" hidden="1">
      <c r="A96" s="179" t="s">
        <v>187</v>
      </c>
      <c r="B96" s="187">
        <f t="shared" si="10"/>
        <v>391.69</v>
      </c>
      <c r="C96" s="181">
        <f t="shared" si="12"/>
        <v>9.4901324984625788</v>
      </c>
      <c r="D96" s="192">
        <v>198.6</v>
      </c>
      <c r="E96" s="183">
        <f t="shared" si="13"/>
        <v>11.912543671813358</v>
      </c>
      <c r="F96" s="193">
        <v>193.09</v>
      </c>
      <c r="G96" s="181">
        <f t="shared" si="14"/>
        <v>7.1056134901264612</v>
      </c>
      <c r="H96" s="184">
        <f t="shared" si="11"/>
        <v>5.5099999999999909</v>
      </c>
      <c r="I96" s="189" t="s">
        <v>130</v>
      </c>
    </row>
    <row r="97" spans="1:9" ht="19.5" hidden="1">
      <c r="A97" s="179" t="s">
        <v>188</v>
      </c>
      <c r="B97" s="187">
        <f t="shared" si="10"/>
        <v>411.52</v>
      </c>
      <c r="C97" s="181">
        <f t="shared" si="12"/>
        <v>17.880263534803763</v>
      </c>
      <c r="D97" s="192">
        <v>203.21</v>
      </c>
      <c r="E97" s="183">
        <f t="shared" si="13"/>
        <v>15.58500654115238</v>
      </c>
      <c r="F97" s="193">
        <v>208.31</v>
      </c>
      <c r="G97" s="181">
        <f t="shared" si="14"/>
        <v>20.208898378440775</v>
      </c>
      <c r="H97" s="184">
        <f t="shared" si="11"/>
        <v>-5.0999999999999943</v>
      </c>
      <c r="I97" s="189" t="s">
        <v>130</v>
      </c>
    </row>
    <row r="98" spans="1:9" ht="18.75" hidden="1">
      <c r="A98" s="179" t="s">
        <v>189</v>
      </c>
      <c r="B98" s="187">
        <f t="shared" si="10"/>
        <v>459.67999999999995</v>
      </c>
      <c r="C98" s="181">
        <f t="shared" si="12"/>
        <v>21.676063421477544</v>
      </c>
      <c r="D98" s="192">
        <v>239.04</v>
      </c>
      <c r="E98" s="183">
        <f t="shared" si="13"/>
        <v>21.1494602402311</v>
      </c>
      <c r="F98" s="193">
        <v>220.64</v>
      </c>
      <c r="G98" s="181">
        <f t="shared" si="14"/>
        <v>22.251773049645386</v>
      </c>
      <c r="H98" s="184">
        <f t="shared" si="11"/>
        <v>18.400000000000006</v>
      </c>
      <c r="I98" s="186">
        <f t="shared" ref="I98:I104" si="15">((H98/H85)-1)*100</f>
        <v>9.3285799168151726</v>
      </c>
    </row>
    <row r="99" spans="1:9" ht="18.75" hidden="1">
      <c r="A99" s="179" t="s">
        <v>190</v>
      </c>
      <c r="B99" s="188">
        <f t="shared" si="10"/>
        <v>404.75</v>
      </c>
      <c r="C99" s="181">
        <f t="shared" si="12"/>
        <v>8.2045661123883775</v>
      </c>
      <c r="D99" s="192">
        <v>210.53</v>
      </c>
      <c r="E99" s="183">
        <f t="shared" si="13"/>
        <v>9.1507673164662009</v>
      </c>
      <c r="F99" s="193">
        <v>194.22</v>
      </c>
      <c r="G99" s="181">
        <f t="shared" si="14"/>
        <v>7.1972623909923872</v>
      </c>
      <c r="H99" s="184">
        <f t="shared" si="11"/>
        <v>16.310000000000002</v>
      </c>
      <c r="I99" s="186">
        <f t="shared" si="15"/>
        <v>39.401709401709553</v>
      </c>
    </row>
    <row r="100" spans="1:9" ht="18.75" hidden="1">
      <c r="A100" s="179" t="s">
        <v>191</v>
      </c>
      <c r="B100" s="187">
        <f t="shared" si="10"/>
        <v>442.36</v>
      </c>
      <c r="C100" s="181">
        <f t="shared" si="12"/>
        <v>15.722283262700776</v>
      </c>
      <c r="D100" s="192">
        <v>225.59</v>
      </c>
      <c r="E100" s="183">
        <f t="shared" si="13"/>
        <v>11.518117554006624</v>
      </c>
      <c r="F100" s="193">
        <v>216.77</v>
      </c>
      <c r="G100" s="181">
        <f t="shared" si="14"/>
        <v>20.447852419847766</v>
      </c>
      <c r="H100" s="184">
        <f t="shared" si="11"/>
        <v>8.8199999999999932</v>
      </c>
      <c r="I100" s="186">
        <f t="shared" si="15"/>
        <v>-60.48387096774195</v>
      </c>
    </row>
    <row r="101" spans="1:9" ht="18.75" hidden="1">
      <c r="A101" s="179" t="s">
        <v>192</v>
      </c>
      <c r="B101" s="187">
        <f t="shared" si="10"/>
        <v>431.89</v>
      </c>
      <c r="C101" s="181">
        <f t="shared" si="12"/>
        <v>10.102992912863918</v>
      </c>
      <c r="D101" s="192">
        <v>216.97</v>
      </c>
      <c r="E101" s="183">
        <f t="shared" si="13"/>
        <v>8.9206827309237013</v>
      </c>
      <c r="F101" s="193">
        <v>214.92</v>
      </c>
      <c r="G101" s="181">
        <f t="shared" si="14"/>
        <v>11.32290479643634</v>
      </c>
      <c r="H101" s="184">
        <f t="shared" si="11"/>
        <v>2.0500000000000114</v>
      </c>
      <c r="I101" s="186">
        <f t="shared" si="15"/>
        <v>-66.612377850162602</v>
      </c>
    </row>
    <row r="102" spans="1:9" ht="18.75" hidden="1">
      <c r="A102" s="179" t="s">
        <v>193</v>
      </c>
      <c r="B102" s="187">
        <f t="shared" si="10"/>
        <v>401.35</v>
      </c>
      <c r="C102" s="181">
        <f t="shared" si="12"/>
        <v>1.9793678219331312</v>
      </c>
      <c r="D102" s="192">
        <v>197.6</v>
      </c>
      <c r="E102" s="183">
        <f t="shared" si="13"/>
        <v>1.079339096628984</v>
      </c>
      <c r="F102" s="193">
        <v>203.75</v>
      </c>
      <c r="G102" s="181">
        <f t="shared" si="14"/>
        <v>2.8676730448831345</v>
      </c>
      <c r="H102" s="184">
        <f t="shared" si="11"/>
        <v>-6.1500000000000057</v>
      </c>
      <c r="I102" s="186">
        <f t="shared" si="15"/>
        <v>138.37209302325752</v>
      </c>
    </row>
    <row r="103" spans="1:9" ht="18.75">
      <c r="A103" s="163" t="s">
        <v>200</v>
      </c>
      <c r="B103" s="164">
        <f t="shared" si="10"/>
        <v>5172.5990000000002</v>
      </c>
      <c r="C103" s="165">
        <f t="shared" si="12"/>
        <v>7.7243268009246968</v>
      </c>
      <c r="D103" s="166">
        <f>SUM(D104:D115)</f>
        <v>2641.8870000000002</v>
      </c>
      <c r="E103" s="167">
        <f t="shared" si="13"/>
        <v>8.5039612621826031</v>
      </c>
      <c r="F103" s="164">
        <f>SUM(F104:F115)</f>
        <v>2530.712</v>
      </c>
      <c r="G103" s="165">
        <f t="shared" si="14"/>
        <v>6.9223066750603079</v>
      </c>
      <c r="H103" s="168">
        <f t="shared" si="11"/>
        <v>111.17500000000018</v>
      </c>
      <c r="I103" s="175">
        <f t="shared" si="15"/>
        <v>63.588875809300859</v>
      </c>
    </row>
    <row r="104" spans="1:9" ht="18.75" hidden="1">
      <c r="A104" s="179" t="s">
        <v>182</v>
      </c>
      <c r="B104" s="187">
        <f t="shared" si="10"/>
        <v>433.35900000000004</v>
      </c>
      <c r="C104" s="181">
        <f t="shared" si="12"/>
        <v>7.6427631088700876</v>
      </c>
      <c r="D104" s="192">
        <v>220.75700000000001</v>
      </c>
      <c r="E104" s="183">
        <f t="shared" si="13"/>
        <v>9.1775469831849819</v>
      </c>
      <c r="F104" s="193">
        <v>212.602</v>
      </c>
      <c r="G104" s="181">
        <f t="shared" si="14"/>
        <v>6.0941164728778974</v>
      </c>
      <c r="H104" s="184">
        <f t="shared" si="11"/>
        <v>8.1550000000000011</v>
      </c>
      <c r="I104" s="186">
        <f t="shared" si="15"/>
        <v>350.55248618784481</v>
      </c>
    </row>
    <row r="105" spans="1:9" ht="19.5" hidden="1">
      <c r="A105" s="179" t="s">
        <v>183</v>
      </c>
      <c r="B105" s="187">
        <f t="shared" si="10"/>
        <v>289.52</v>
      </c>
      <c r="C105" s="181">
        <f t="shared" si="12"/>
        <v>2.46682003185279</v>
      </c>
      <c r="D105" s="192">
        <v>140.36000000000001</v>
      </c>
      <c r="E105" s="183">
        <f t="shared" si="13"/>
        <v>-1.7705927636643359</v>
      </c>
      <c r="F105" s="193">
        <v>149.16</v>
      </c>
      <c r="G105" s="181">
        <f t="shared" si="14"/>
        <v>6.8022339968494938</v>
      </c>
      <c r="H105" s="184">
        <f t="shared" si="11"/>
        <v>-8.7999999999999829</v>
      </c>
      <c r="I105" s="189" t="s">
        <v>130</v>
      </c>
    </row>
    <row r="106" spans="1:9" ht="18.75" hidden="1">
      <c r="A106" s="179" t="s">
        <v>184</v>
      </c>
      <c r="B106" s="187">
        <f t="shared" si="10"/>
        <v>440.2</v>
      </c>
      <c r="C106" s="181">
        <f t="shared" si="12"/>
        <v>10.276065935167079</v>
      </c>
      <c r="D106" s="192">
        <v>227.47</v>
      </c>
      <c r="E106" s="183">
        <f t="shared" si="13"/>
        <v>8.0463591887141916</v>
      </c>
      <c r="F106" s="193">
        <v>212.73</v>
      </c>
      <c r="G106" s="181">
        <f t="shared" si="14"/>
        <v>12.764378478664185</v>
      </c>
      <c r="H106" s="184">
        <f t="shared" si="11"/>
        <v>14.740000000000009</v>
      </c>
      <c r="I106" s="186">
        <f>((H106/H93)-1)*100</f>
        <v>-32.632541133455149</v>
      </c>
    </row>
    <row r="107" spans="1:9" ht="19.5" hidden="1">
      <c r="A107" s="179" t="s">
        <v>185</v>
      </c>
      <c r="B107" s="187">
        <f t="shared" si="10"/>
        <v>414.1</v>
      </c>
      <c r="C107" s="181">
        <f t="shared" si="12"/>
        <v>16.782763191291352</v>
      </c>
      <c r="D107" s="192">
        <v>203.76</v>
      </c>
      <c r="E107" s="183">
        <f t="shared" si="13"/>
        <v>11.17415975556526</v>
      </c>
      <c r="F107" s="193">
        <v>210.34</v>
      </c>
      <c r="G107" s="181">
        <f t="shared" si="14"/>
        <v>22.783258420407449</v>
      </c>
      <c r="H107" s="184">
        <f t="shared" si="11"/>
        <v>-6.5800000000000125</v>
      </c>
      <c r="I107" s="189" t="s">
        <v>130</v>
      </c>
    </row>
    <row r="108" spans="1:9" ht="18.75" hidden="1">
      <c r="A108" s="179" t="s">
        <v>186</v>
      </c>
      <c r="B108" s="187">
        <f t="shared" si="10"/>
        <v>449.57000000000005</v>
      </c>
      <c r="C108" s="181">
        <f t="shared" si="12"/>
        <v>7.1552854248599917</v>
      </c>
      <c r="D108" s="192">
        <v>218.86</v>
      </c>
      <c r="E108" s="183">
        <f t="shared" si="13"/>
        <v>7.0796027202896461</v>
      </c>
      <c r="F108" s="193">
        <v>230.71</v>
      </c>
      <c r="G108" s="181">
        <f t="shared" si="14"/>
        <v>7.2271797731920495</v>
      </c>
      <c r="H108" s="184">
        <f t="shared" si="11"/>
        <v>-11.849999999999994</v>
      </c>
      <c r="I108" s="186">
        <f>((H108/H95)-1)*100</f>
        <v>10.027855153203191</v>
      </c>
    </row>
    <row r="109" spans="1:9" ht="18.75" hidden="1">
      <c r="A109" s="179" t="s">
        <v>187</v>
      </c>
      <c r="B109" s="187">
        <f t="shared" si="10"/>
        <v>408.02</v>
      </c>
      <c r="C109" s="181">
        <f t="shared" si="12"/>
        <v>4.1691133294186722</v>
      </c>
      <c r="D109" s="192">
        <v>214.12</v>
      </c>
      <c r="E109" s="183">
        <f t="shared" si="13"/>
        <v>7.8147029204431062</v>
      </c>
      <c r="F109" s="193">
        <v>193.9</v>
      </c>
      <c r="G109" s="181">
        <f t="shared" si="14"/>
        <v>0.41949350044021561</v>
      </c>
      <c r="H109" s="184">
        <f t="shared" si="11"/>
        <v>20.22</v>
      </c>
      <c r="I109" s="186">
        <f>((H109/H96)-1)*100</f>
        <v>266.96914700544528</v>
      </c>
    </row>
    <row r="110" spans="1:9" ht="19.5" hidden="1">
      <c r="A110" s="179" t="s">
        <v>188</v>
      </c>
      <c r="B110" s="187">
        <f t="shared" si="10"/>
        <v>457.84000000000003</v>
      </c>
      <c r="C110" s="181">
        <f t="shared" si="12"/>
        <v>11.255832037325053</v>
      </c>
      <c r="D110" s="192">
        <v>229.49</v>
      </c>
      <c r="E110" s="183">
        <f t="shared" si="13"/>
        <v>12.932434427439588</v>
      </c>
      <c r="F110" s="193">
        <v>228.35</v>
      </c>
      <c r="G110" s="181">
        <f t="shared" si="14"/>
        <v>9.6202774710767649</v>
      </c>
      <c r="H110" s="184">
        <f t="shared" si="11"/>
        <v>1.1400000000000148</v>
      </c>
      <c r="I110" s="189" t="s">
        <v>130</v>
      </c>
    </row>
    <row r="111" spans="1:9" ht="18.75" hidden="1">
      <c r="A111" s="179" t="s">
        <v>189</v>
      </c>
      <c r="B111" s="187">
        <f t="shared" si="10"/>
        <v>479.58</v>
      </c>
      <c r="C111" s="181">
        <f t="shared" si="12"/>
        <v>4.3290985033066498</v>
      </c>
      <c r="D111" s="192">
        <v>258.14</v>
      </c>
      <c r="E111" s="183">
        <f t="shared" si="13"/>
        <v>7.9902945113788482</v>
      </c>
      <c r="F111" s="193">
        <v>221.44</v>
      </c>
      <c r="G111" s="181">
        <f t="shared" si="14"/>
        <v>0.36258158085569203</v>
      </c>
      <c r="H111" s="184">
        <f t="shared" si="11"/>
        <v>36.699999999999989</v>
      </c>
      <c r="I111" s="186">
        <f>((H111/H98)-1)*100</f>
        <v>99.456521739130309</v>
      </c>
    </row>
    <row r="112" spans="1:9" ht="18.75" hidden="1">
      <c r="A112" s="179" t="s">
        <v>190</v>
      </c>
      <c r="B112" s="188">
        <f t="shared" si="10"/>
        <v>449.38</v>
      </c>
      <c r="C112" s="181">
        <f t="shared" si="12"/>
        <v>11.026559604694253</v>
      </c>
      <c r="D112" s="192">
        <v>233.57</v>
      </c>
      <c r="E112" s="183">
        <f t="shared" si="13"/>
        <v>10.943808483351546</v>
      </c>
      <c r="F112" s="193">
        <v>215.81</v>
      </c>
      <c r="G112" s="181">
        <f t="shared" si="14"/>
        <v>11.116259911440629</v>
      </c>
      <c r="H112" s="184">
        <f t="shared" si="11"/>
        <v>17.759999999999991</v>
      </c>
      <c r="I112" s="186">
        <f>((H112/H99)-1)*100</f>
        <v>8.8902513795216862</v>
      </c>
    </row>
    <row r="113" spans="1:9" ht="18.75" hidden="1">
      <c r="A113" s="179" t="s">
        <v>191</v>
      </c>
      <c r="B113" s="187">
        <f t="shared" si="10"/>
        <v>464.74</v>
      </c>
      <c r="C113" s="181">
        <f t="shared" si="12"/>
        <v>5.0592277782801398</v>
      </c>
      <c r="D113" s="192">
        <v>241.7</v>
      </c>
      <c r="E113" s="183">
        <f t="shared" si="13"/>
        <v>7.1412739926415059</v>
      </c>
      <c r="F113" s="193">
        <v>223.04</v>
      </c>
      <c r="G113" s="181">
        <f t="shared" si="14"/>
        <v>2.892466669742122</v>
      </c>
      <c r="H113" s="184">
        <f t="shared" si="11"/>
        <v>18.659999999999997</v>
      </c>
      <c r="I113" s="186">
        <f>((H113/H100)-1)*100</f>
        <v>111.56462585034026</v>
      </c>
    </row>
    <row r="114" spans="1:9" ht="18.75" hidden="1">
      <c r="A114" s="179" t="s">
        <v>192</v>
      </c>
      <c r="B114" s="187">
        <f t="shared" si="10"/>
        <v>437.28</v>
      </c>
      <c r="C114" s="181">
        <f t="shared" si="12"/>
        <v>1.2480029637176093</v>
      </c>
      <c r="D114" s="192">
        <v>228.28</v>
      </c>
      <c r="E114" s="183">
        <f t="shared" si="13"/>
        <v>5.2127022168963366</v>
      </c>
      <c r="F114" s="193">
        <v>209</v>
      </c>
      <c r="G114" s="181">
        <f t="shared" si="14"/>
        <v>-2.7545133072771177</v>
      </c>
      <c r="H114" s="184">
        <f t="shared" si="11"/>
        <v>19.28</v>
      </c>
      <c r="I114" s="186">
        <f>((H114/H101)-1)*100</f>
        <v>840.48780487804356</v>
      </c>
    </row>
    <row r="115" spans="1:9" ht="19.5" hidden="1">
      <c r="A115" s="179" t="s">
        <v>193</v>
      </c>
      <c r="B115" s="187">
        <f t="shared" si="10"/>
        <v>449.01</v>
      </c>
      <c r="C115" s="181">
        <f t="shared" si="12"/>
        <v>11.87492213778496</v>
      </c>
      <c r="D115" s="192">
        <v>225.38</v>
      </c>
      <c r="E115" s="183">
        <f t="shared" si="13"/>
        <v>14.058704453441306</v>
      </c>
      <c r="F115" s="193">
        <v>223.63</v>
      </c>
      <c r="G115" s="181">
        <f t="shared" si="14"/>
        <v>9.7570552147239198</v>
      </c>
      <c r="H115" s="184">
        <f t="shared" si="11"/>
        <v>1.75</v>
      </c>
      <c r="I115" s="189" t="s">
        <v>130</v>
      </c>
    </row>
    <row r="116" spans="1:9" ht="18.75">
      <c r="A116" s="163" t="s">
        <v>78</v>
      </c>
      <c r="B116" s="164">
        <f>D116+F116</f>
        <v>5453.64</v>
      </c>
      <c r="C116" s="165">
        <f>((B116/B103)-1)*100</f>
        <v>5.4332647862322281</v>
      </c>
      <c r="D116" s="166">
        <f>SUM(D117:D128)</f>
        <v>2826.56</v>
      </c>
      <c r="E116" s="167">
        <f>((D116/D103)-1)*100</f>
        <v>6.9901929946284413</v>
      </c>
      <c r="F116" s="164">
        <f>SUM(F117:F128)</f>
        <v>2627.0800000000004</v>
      </c>
      <c r="G116" s="165">
        <f>((F116/F103)-1)*100</f>
        <v>3.8079402160340781</v>
      </c>
      <c r="H116" s="168">
        <f>D116-F116</f>
        <v>199.47999999999956</v>
      </c>
      <c r="I116" s="175">
        <f>((H116/H103)-1)*100</f>
        <v>79.428828423655702</v>
      </c>
    </row>
    <row r="117" spans="1:9" ht="19.5" hidden="1">
      <c r="A117" s="179" t="s">
        <v>182</v>
      </c>
      <c r="B117" s="187">
        <f t="shared" si="10"/>
        <v>369.22</v>
      </c>
      <c r="C117" s="181">
        <f t="shared" ref="C117:C128" si="16">((B117/B104)-1)*100</f>
        <v>-14.800431051391572</v>
      </c>
      <c r="D117" s="182">
        <v>183.23</v>
      </c>
      <c r="E117" s="183">
        <f t="shared" ref="E117:E128" si="17">((D117/D104)-1)*100</f>
        <v>-16.999234452361655</v>
      </c>
      <c r="F117" s="187">
        <v>185.99</v>
      </c>
      <c r="G117" s="181">
        <f t="shared" ref="G117:G128" si="18">((F117/F104)-1)*100</f>
        <v>-12.517285820453239</v>
      </c>
      <c r="H117" s="184">
        <f t="shared" si="11"/>
        <v>-2.7600000000000193</v>
      </c>
      <c r="I117" s="189" t="s">
        <v>130</v>
      </c>
    </row>
    <row r="118" spans="1:9" ht="19.5" hidden="1">
      <c r="A118" s="179" t="s">
        <v>183</v>
      </c>
      <c r="B118" s="187">
        <f t="shared" si="10"/>
        <v>394.21000000000004</v>
      </c>
      <c r="C118" s="181">
        <f t="shared" si="16"/>
        <v>36.159850787510386</v>
      </c>
      <c r="D118" s="182">
        <v>207.56</v>
      </c>
      <c r="E118" s="183">
        <f t="shared" si="17"/>
        <v>47.876888002279848</v>
      </c>
      <c r="F118" s="187">
        <v>186.65</v>
      </c>
      <c r="G118" s="181">
        <f t="shared" si="18"/>
        <v>25.134084204880679</v>
      </c>
      <c r="H118" s="184">
        <f t="shared" si="11"/>
        <v>20.909999999999997</v>
      </c>
      <c r="I118" s="189" t="s">
        <v>130</v>
      </c>
    </row>
    <row r="119" spans="1:9" ht="18.75" hidden="1">
      <c r="A119" s="179" t="s">
        <v>184</v>
      </c>
      <c r="B119" s="187">
        <f t="shared" si="10"/>
        <v>463.85</v>
      </c>
      <c r="C119" s="181">
        <f t="shared" si="16"/>
        <v>5.3725579282144498</v>
      </c>
      <c r="D119" s="182">
        <v>241.55</v>
      </c>
      <c r="E119" s="183">
        <f t="shared" si="17"/>
        <v>6.1898272299643953</v>
      </c>
      <c r="F119" s="187">
        <v>222.3</v>
      </c>
      <c r="G119" s="181">
        <f t="shared" si="18"/>
        <v>4.4986602735862524</v>
      </c>
      <c r="H119" s="184">
        <f t="shared" si="11"/>
        <v>19.25</v>
      </c>
      <c r="I119" s="186">
        <f>((H119/H106)-1)*100</f>
        <v>30.597014925373056</v>
      </c>
    </row>
    <row r="120" spans="1:9" ht="18.75" hidden="1">
      <c r="A120" s="179" t="s">
        <v>185</v>
      </c>
      <c r="B120" s="187">
        <f t="shared" si="10"/>
        <v>362.21000000000004</v>
      </c>
      <c r="C120" s="181">
        <f t="shared" si="16"/>
        <v>-12.530789664332287</v>
      </c>
      <c r="D120" s="182">
        <v>176.27</v>
      </c>
      <c r="E120" s="183">
        <f t="shared" si="17"/>
        <v>-13.491362387122097</v>
      </c>
      <c r="F120" s="187">
        <v>185.94</v>
      </c>
      <c r="G120" s="181">
        <f t="shared" si="18"/>
        <v>-11.600266235618529</v>
      </c>
      <c r="H120" s="184">
        <f t="shared" si="11"/>
        <v>-9.6699999999999875</v>
      </c>
      <c r="I120" s="186">
        <f>((H120/H107)-1)*100</f>
        <v>46.96048632218799</v>
      </c>
    </row>
    <row r="121" spans="1:9" ht="19.5" hidden="1">
      <c r="A121" s="179" t="s">
        <v>186</v>
      </c>
      <c r="B121" s="187">
        <f t="shared" si="10"/>
        <v>379.44</v>
      </c>
      <c r="C121" s="181">
        <f t="shared" si="16"/>
        <v>-15.599350490468677</v>
      </c>
      <c r="D121" s="182">
        <v>193.51</v>
      </c>
      <c r="E121" s="183">
        <f t="shared" si="17"/>
        <v>-11.582746961527924</v>
      </c>
      <c r="F121" s="187">
        <v>185.93</v>
      </c>
      <c r="G121" s="181">
        <f t="shared" si="18"/>
        <v>-19.409648476442285</v>
      </c>
      <c r="H121" s="184">
        <f t="shared" si="11"/>
        <v>7.5799999999999841</v>
      </c>
      <c r="I121" s="189" t="s">
        <v>130</v>
      </c>
    </row>
    <row r="122" spans="1:9" ht="18.75" hidden="1">
      <c r="A122" s="179" t="s">
        <v>187</v>
      </c>
      <c r="B122" s="187">
        <f t="shared" si="10"/>
        <v>432.3</v>
      </c>
      <c r="C122" s="181">
        <f t="shared" si="16"/>
        <v>5.9506886917308099</v>
      </c>
      <c r="D122" s="182">
        <v>225.77</v>
      </c>
      <c r="E122" s="183">
        <f t="shared" si="17"/>
        <v>5.4408742761068662</v>
      </c>
      <c r="F122" s="187">
        <v>206.53</v>
      </c>
      <c r="G122" s="181">
        <f t="shared" si="18"/>
        <v>6.5136668385765928</v>
      </c>
      <c r="H122" s="184">
        <f t="shared" si="11"/>
        <v>19.240000000000009</v>
      </c>
      <c r="I122" s="186">
        <f t="shared" ref="I122:I127" si="19">((H122/H109)-1)*100</f>
        <v>-4.8466864490602894</v>
      </c>
    </row>
    <row r="123" spans="1:9" ht="18.75" hidden="1">
      <c r="A123" s="179" t="s">
        <v>188</v>
      </c>
      <c r="B123" s="187">
        <f t="shared" si="10"/>
        <v>467.05</v>
      </c>
      <c r="C123" s="181">
        <f t="shared" si="16"/>
        <v>2.0116197798357494</v>
      </c>
      <c r="D123" s="194">
        <v>248.19</v>
      </c>
      <c r="E123" s="183">
        <f t="shared" si="17"/>
        <v>8.1485032027539326</v>
      </c>
      <c r="F123" s="187">
        <v>218.86</v>
      </c>
      <c r="G123" s="181">
        <f t="shared" si="18"/>
        <v>-4.1559010291219556</v>
      </c>
      <c r="H123" s="184">
        <f t="shared" si="11"/>
        <v>29.329999999999984</v>
      </c>
      <c r="I123" s="186">
        <f t="shared" si="19"/>
        <v>2472.8070175438247</v>
      </c>
    </row>
    <row r="124" spans="1:9" ht="18.75" hidden="1">
      <c r="A124" s="179" t="s">
        <v>189</v>
      </c>
      <c r="B124" s="187">
        <f t="shared" si="10"/>
        <v>504.04999999999995</v>
      </c>
      <c r="C124" s="181">
        <f t="shared" si="16"/>
        <v>5.1023812502606347</v>
      </c>
      <c r="D124" s="194">
        <v>277.51</v>
      </c>
      <c r="E124" s="183">
        <f t="shared" si="17"/>
        <v>7.503680173549232</v>
      </c>
      <c r="F124" s="187">
        <v>226.54</v>
      </c>
      <c r="G124" s="181">
        <f t="shared" si="18"/>
        <v>2.3031069364161771</v>
      </c>
      <c r="H124" s="184">
        <f t="shared" si="11"/>
        <v>50.97</v>
      </c>
      <c r="I124" s="186">
        <f t="shared" si="19"/>
        <v>38.882833787465977</v>
      </c>
    </row>
    <row r="125" spans="1:9" ht="18.75" hidden="1">
      <c r="A125" s="179" t="s">
        <v>190</v>
      </c>
      <c r="B125" s="188">
        <f t="shared" si="10"/>
        <v>513.96</v>
      </c>
      <c r="C125" s="181">
        <f t="shared" si="16"/>
        <v>14.370911032978784</v>
      </c>
      <c r="D125" s="194">
        <v>272.14</v>
      </c>
      <c r="E125" s="183">
        <f t="shared" si="17"/>
        <v>16.513250845570916</v>
      </c>
      <c r="F125" s="187">
        <v>241.82</v>
      </c>
      <c r="G125" s="181">
        <f t="shared" si="18"/>
        <v>12.052268198878636</v>
      </c>
      <c r="H125" s="184">
        <f t="shared" si="11"/>
        <v>30.319999999999993</v>
      </c>
      <c r="I125" s="186">
        <f t="shared" si="19"/>
        <v>70.720720720720777</v>
      </c>
    </row>
    <row r="126" spans="1:9" ht="18.75" hidden="1">
      <c r="A126" s="179" t="s">
        <v>191</v>
      </c>
      <c r="B126" s="187">
        <f t="shared" si="10"/>
        <v>514.72</v>
      </c>
      <c r="C126" s="181">
        <f t="shared" si="16"/>
        <v>10.754400309850665</v>
      </c>
      <c r="D126" s="194">
        <v>272.22000000000003</v>
      </c>
      <c r="E126" s="183">
        <f t="shared" si="17"/>
        <v>12.627223831195721</v>
      </c>
      <c r="F126" s="187">
        <v>242.5</v>
      </c>
      <c r="G126" s="181">
        <f t="shared" si="18"/>
        <v>8.7248923959827973</v>
      </c>
      <c r="H126" s="184">
        <f t="shared" si="11"/>
        <v>29.720000000000027</v>
      </c>
      <c r="I126" s="186">
        <f t="shared" si="19"/>
        <v>59.271168274383882</v>
      </c>
    </row>
    <row r="127" spans="1:9" ht="18.75" hidden="1">
      <c r="A127" s="179" t="s">
        <v>192</v>
      </c>
      <c r="B127" s="187">
        <f t="shared" si="10"/>
        <v>497.85</v>
      </c>
      <c r="C127" s="181">
        <f t="shared" si="16"/>
        <v>13.851536772777173</v>
      </c>
      <c r="D127" s="194">
        <v>251.77</v>
      </c>
      <c r="E127" s="183">
        <f t="shared" si="17"/>
        <v>10.289994743297704</v>
      </c>
      <c r="F127" s="187">
        <v>246.08</v>
      </c>
      <c r="G127" s="181">
        <f t="shared" si="18"/>
        <v>17.741626794258369</v>
      </c>
      <c r="H127" s="184">
        <f t="shared" si="11"/>
        <v>5.6899999999999977</v>
      </c>
      <c r="I127" s="186">
        <f t="shared" si="19"/>
        <v>-70.487551867219935</v>
      </c>
    </row>
    <row r="128" spans="1:9" ht="19.5" hidden="1">
      <c r="A128" s="179" t="s">
        <v>193</v>
      </c>
      <c r="B128" s="187">
        <f t="shared" si="10"/>
        <v>554.78</v>
      </c>
      <c r="C128" s="181">
        <f t="shared" si="16"/>
        <v>23.556268234560473</v>
      </c>
      <c r="D128" s="194">
        <v>276.83999999999997</v>
      </c>
      <c r="E128" s="183">
        <f t="shared" si="17"/>
        <v>22.832549472002839</v>
      </c>
      <c r="F128" s="187">
        <v>277.94</v>
      </c>
      <c r="G128" s="181">
        <f t="shared" si="18"/>
        <v>24.285650404686308</v>
      </c>
      <c r="H128" s="184">
        <f t="shared" si="11"/>
        <v>-1.1000000000000227</v>
      </c>
      <c r="I128" s="189" t="s">
        <v>130</v>
      </c>
    </row>
    <row r="129" spans="1:9" ht="18.75">
      <c r="A129" s="195" t="s">
        <v>79</v>
      </c>
      <c r="B129" s="196">
        <f t="shared" si="10"/>
        <v>6685.4600000000009</v>
      </c>
      <c r="C129" s="197">
        <f>((B129/B116)-1)*100</f>
        <v>22.587116127943908</v>
      </c>
      <c r="D129" s="196">
        <f>SUM(D130:D141)</f>
        <v>3363.1100000000006</v>
      </c>
      <c r="E129" s="197">
        <f>((D129/D116)-1)*100</f>
        <v>18.982438016528945</v>
      </c>
      <c r="F129" s="196">
        <f>SUM(F130:F141)</f>
        <v>3322.35</v>
      </c>
      <c r="G129" s="197">
        <f>((F129/F116)-1)*100</f>
        <v>26.465505428079815</v>
      </c>
      <c r="H129" s="198">
        <f t="shared" si="11"/>
        <v>40.760000000000673</v>
      </c>
      <c r="I129" s="199">
        <f>((H129/H116)-1)*100</f>
        <v>-79.566873872066992</v>
      </c>
    </row>
    <row r="130" spans="1:9" ht="19.5" hidden="1">
      <c r="A130" s="200" t="s">
        <v>46</v>
      </c>
      <c r="B130" s="201">
        <f t="shared" si="10"/>
        <v>550.04999999999995</v>
      </c>
      <c r="C130" s="202">
        <f t="shared" ref="C130:C141" si="20">((B130/B117)-1)*100</f>
        <v>48.976220139754048</v>
      </c>
      <c r="D130" s="203">
        <v>285.45999999999998</v>
      </c>
      <c r="E130" s="204">
        <f t="shared" ref="E130:E141" si="21">((D130/D117)-1)*100</f>
        <v>55.793265294984451</v>
      </c>
      <c r="F130" s="201">
        <v>264.58999999999997</v>
      </c>
      <c r="G130" s="202">
        <f t="shared" ref="G130:G141" si="22">((F130/F117)-1)*100</f>
        <v>42.260336577235314</v>
      </c>
      <c r="H130" s="205">
        <f t="shared" si="11"/>
        <v>20.870000000000005</v>
      </c>
      <c r="I130" s="189" t="s">
        <v>130</v>
      </c>
    </row>
    <row r="131" spans="1:9" ht="19.5" hidden="1">
      <c r="A131" s="200" t="s">
        <v>47</v>
      </c>
      <c r="B131" s="201">
        <f t="shared" si="10"/>
        <v>408.47</v>
      </c>
      <c r="C131" s="202">
        <f t="shared" si="20"/>
        <v>3.6173613048882558</v>
      </c>
      <c r="D131" s="203">
        <v>201.98</v>
      </c>
      <c r="E131" s="204">
        <f t="shared" si="21"/>
        <v>-2.6883792638273341</v>
      </c>
      <c r="F131" s="201">
        <v>206.49</v>
      </c>
      <c r="G131" s="202">
        <f t="shared" si="22"/>
        <v>10.629520492901158</v>
      </c>
      <c r="H131" s="205">
        <f t="shared" si="11"/>
        <v>-4.5100000000000193</v>
      </c>
      <c r="I131" s="189" t="s">
        <v>130</v>
      </c>
    </row>
    <row r="132" spans="1:9" ht="18.75" hidden="1">
      <c r="A132" s="200" t="s">
        <v>48</v>
      </c>
      <c r="B132" s="201">
        <f t="shared" si="10"/>
        <v>581.55999999999995</v>
      </c>
      <c r="C132" s="202">
        <f t="shared" si="20"/>
        <v>25.376738169666901</v>
      </c>
      <c r="D132" s="203">
        <v>296.57</v>
      </c>
      <c r="E132" s="204">
        <f t="shared" si="21"/>
        <v>22.777892775822806</v>
      </c>
      <c r="F132" s="201">
        <v>284.99</v>
      </c>
      <c r="G132" s="202">
        <f t="shared" si="22"/>
        <v>28.200629779577135</v>
      </c>
      <c r="H132" s="205">
        <f t="shared" si="11"/>
        <v>11.579999999999984</v>
      </c>
      <c r="I132" s="206">
        <f t="shared" ref="I132:I140" si="23">((H132/H119)-1)*100</f>
        <v>-39.844155844155928</v>
      </c>
    </row>
    <row r="133" spans="1:9" ht="18.75" hidden="1">
      <c r="A133" s="200" t="s">
        <v>49</v>
      </c>
      <c r="B133" s="201">
        <f t="shared" ref="B133:B193" si="24">D133+F133</f>
        <v>552.44000000000005</v>
      </c>
      <c r="C133" s="202">
        <f t="shared" si="20"/>
        <v>52.519256784738147</v>
      </c>
      <c r="D133" s="203">
        <v>275.41000000000003</v>
      </c>
      <c r="E133" s="204">
        <f t="shared" si="21"/>
        <v>56.24326317580983</v>
      </c>
      <c r="F133" s="201">
        <v>277.02999999999997</v>
      </c>
      <c r="G133" s="202">
        <f t="shared" si="22"/>
        <v>48.988921157362576</v>
      </c>
      <c r="H133" s="205">
        <f t="shared" ref="H133:H193" si="25">D133-F133</f>
        <v>-1.6199999999999477</v>
      </c>
      <c r="I133" s="206">
        <f t="shared" si="23"/>
        <v>-83.247156153051193</v>
      </c>
    </row>
    <row r="134" spans="1:9" ht="19.5" hidden="1">
      <c r="A134" s="200" t="s">
        <v>50</v>
      </c>
      <c r="B134" s="201">
        <f t="shared" si="24"/>
        <v>534.80999999999995</v>
      </c>
      <c r="C134" s="202">
        <f t="shared" si="20"/>
        <v>40.947185325743199</v>
      </c>
      <c r="D134" s="203">
        <v>251.88</v>
      </c>
      <c r="E134" s="204">
        <f t="shared" si="21"/>
        <v>30.163815823471651</v>
      </c>
      <c r="F134" s="201">
        <v>282.93</v>
      </c>
      <c r="G134" s="202">
        <f t="shared" si="22"/>
        <v>52.17017156994568</v>
      </c>
      <c r="H134" s="205">
        <f t="shared" si="25"/>
        <v>-31.050000000000011</v>
      </c>
      <c r="I134" s="189" t="s">
        <v>130</v>
      </c>
    </row>
    <row r="135" spans="1:9" ht="19.5" hidden="1">
      <c r="A135" s="200" t="s">
        <v>51</v>
      </c>
      <c r="B135" s="201">
        <f t="shared" si="24"/>
        <v>549.29999999999995</v>
      </c>
      <c r="C135" s="202">
        <f t="shared" si="20"/>
        <v>27.064538514920187</v>
      </c>
      <c r="D135" s="203">
        <v>272.05</v>
      </c>
      <c r="E135" s="204">
        <f t="shared" si="21"/>
        <v>20.498737653364053</v>
      </c>
      <c r="F135" s="201">
        <v>277.25</v>
      </c>
      <c r="G135" s="202">
        <f t="shared" si="22"/>
        <v>34.241998741102989</v>
      </c>
      <c r="H135" s="205">
        <f t="shared" si="25"/>
        <v>-5.1999999999999886</v>
      </c>
      <c r="I135" s="189" t="s">
        <v>130</v>
      </c>
    </row>
    <row r="136" spans="1:9" ht="19.5" hidden="1">
      <c r="A136" s="200" t="s">
        <v>52</v>
      </c>
      <c r="B136" s="201">
        <f t="shared" si="24"/>
        <v>574.55999999999995</v>
      </c>
      <c r="C136" s="202">
        <f t="shared" si="20"/>
        <v>23.0189487206937</v>
      </c>
      <c r="D136" s="203">
        <v>280.19</v>
      </c>
      <c r="E136" s="204">
        <f t="shared" si="21"/>
        <v>12.893347838349655</v>
      </c>
      <c r="F136" s="201">
        <v>294.37</v>
      </c>
      <c r="G136" s="202">
        <f t="shared" si="22"/>
        <v>34.501507813213927</v>
      </c>
      <c r="H136" s="205">
        <f t="shared" si="25"/>
        <v>-14.180000000000007</v>
      </c>
      <c r="I136" s="189" t="s">
        <v>130</v>
      </c>
    </row>
    <row r="137" spans="1:9" ht="19.5" hidden="1">
      <c r="A137" s="200" t="s">
        <v>53</v>
      </c>
      <c r="B137" s="201">
        <f t="shared" si="24"/>
        <v>545.59999999999991</v>
      </c>
      <c r="C137" s="202">
        <f t="shared" si="20"/>
        <v>8.2432298383096736</v>
      </c>
      <c r="D137" s="203">
        <v>271.7</v>
      </c>
      <c r="E137" s="204">
        <f t="shared" si="21"/>
        <v>-2.0936182479910692</v>
      </c>
      <c r="F137" s="201">
        <v>273.89999999999998</v>
      </c>
      <c r="G137" s="202">
        <f t="shared" si="22"/>
        <v>20.905800300167733</v>
      </c>
      <c r="H137" s="205">
        <f t="shared" si="25"/>
        <v>-2.1999999999999886</v>
      </c>
      <c r="I137" s="189" t="s">
        <v>130</v>
      </c>
    </row>
    <row r="138" spans="1:9" ht="18.75" hidden="1">
      <c r="A138" s="200" t="s">
        <v>54</v>
      </c>
      <c r="B138" s="207">
        <f t="shared" si="24"/>
        <v>541.3599999999999</v>
      </c>
      <c r="C138" s="202">
        <f t="shared" si="20"/>
        <v>5.3311541754221814</v>
      </c>
      <c r="D138" s="203">
        <v>271.08</v>
      </c>
      <c r="E138" s="204">
        <f t="shared" si="21"/>
        <v>-0.38950540163151803</v>
      </c>
      <c r="F138" s="201">
        <v>270.27999999999997</v>
      </c>
      <c r="G138" s="202">
        <f t="shared" si="22"/>
        <v>11.769084442974108</v>
      </c>
      <c r="H138" s="205">
        <f t="shared" si="25"/>
        <v>0.80000000000001137</v>
      </c>
      <c r="I138" s="206">
        <f t="shared" si="23"/>
        <v>-97.361477572559323</v>
      </c>
    </row>
    <row r="139" spans="1:9" ht="18.75" hidden="1">
      <c r="A139" s="200" t="s">
        <v>55</v>
      </c>
      <c r="B139" s="201">
        <f t="shared" si="24"/>
        <v>556</v>
      </c>
      <c r="C139" s="202">
        <f t="shared" si="20"/>
        <v>8.0198943114702992</v>
      </c>
      <c r="D139" s="203">
        <v>291.38</v>
      </c>
      <c r="E139" s="204">
        <f t="shared" si="21"/>
        <v>7.0384248034677688</v>
      </c>
      <c r="F139" s="201">
        <v>264.62</v>
      </c>
      <c r="G139" s="202">
        <f t="shared" si="22"/>
        <v>9.1216494845360874</v>
      </c>
      <c r="H139" s="205">
        <f t="shared" si="25"/>
        <v>26.759999999999991</v>
      </c>
      <c r="I139" s="206">
        <f t="shared" si="23"/>
        <v>-9.9596231493944583</v>
      </c>
    </row>
    <row r="140" spans="1:9" ht="18.75" hidden="1">
      <c r="A140" s="200" t="s">
        <v>56</v>
      </c>
      <c r="B140" s="201">
        <f t="shared" si="24"/>
        <v>625.93000000000006</v>
      </c>
      <c r="C140" s="202">
        <f t="shared" si="20"/>
        <v>25.726624485286731</v>
      </c>
      <c r="D140" s="203">
        <v>319.63</v>
      </c>
      <c r="E140" s="204">
        <f t="shared" si="21"/>
        <v>26.953171545458154</v>
      </c>
      <c r="F140" s="201">
        <v>306.3</v>
      </c>
      <c r="G140" s="202">
        <f t="shared" si="22"/>
        <v>24.47171651495448</v>
      </c>
      <c r="H140" s="205">
        <f t="shared" si="25"/>
        <v>13.329999999999984</v>
      </c>
      <c r="I140" s="206">
        <f t="shared" si="23"/>
        <v>134.27065026362021</v>
      </c>
    </row>
    <row r="141" spans="1:9" ht="19.5" hidden="1">
      <c r="A141" s="200" t="s">
        <v>57</v>
      </c>
      <c r="B141" s="201">
        <f t="shared" si="24"/>
        <v>665.38</v>
      </c>
      <c r="C141" s="202">
        <f t="shared" si="20"/>
        <v>19.935830419265301</v>
      </c>
      <c r="D141" s="203">
        <v>345.78</v>
      </c>
      <c r="E141" s="204">
        <f t="shared" si="21"/>
        <v>24.902470741222359</v>
      </c>
      <c r="F141" s="201">
        <v>319.60000000000002</v>
      </c>
      <c r="G141" s="202">
        <f t="shared" si="22"/>
        <v>14.988846513636055</v>
      </c>
      <c r="H141" s="205">
        <f t="shared" si="25"/>
        <v>26.17999999999995</v>
      </c>
      <c r="I141" s="189" t="s">
        <v>130</v>
      </c>
    </row>
    <row r="142" spans="1:9" ht="18.75">
      <c r="A142" s="163" t="s">
        <v>80</v>
      </c>
      <c r="B142" s="164">
        <f>D142+F142</f>
        <v>7302.0600000000013</v>
      </c>
      <c r="C142" s="165">
        <f>((B142/B129)-1)*100</f>
        <v>9.2230003619795831</v>
      </c>
      <c r="D142" s="166">
        <f>SUM(D143:D154)</f>
        <v>3713.0400000000004</v>
      </c>
      <c r="E142" s="167">
        <f>((D142/D129)-1)*100</f>
        <v>10.404952558792303</v>
      </c>
      <c r="F142" s="164">
        <f>SUM(F143:F154)</f>
        <v>3589.0200000000004</v>
      </c>
      <c r="G142" s="165">
        <f>((F142/F129)-1)*100</f>
        <v>8.026547473926616</v>
      </c>
      <c r="H142" s="168">
        <f>D142-F142</f>
        <v>124.01999999999998</v>
      </c>
      <c r="I142" s="175">
        <f>((H142/H129)-1)*100</f>
        <v>204.2688910696711</v>
      </c>
    </row>
    <row r="143" spans="1:9" ht="18.75" hidden="1">
      <c r="A143" s="200" t="s">
        <v>46</v>
      </c>
      <c r="B143" s="201">
        <f t="shared" si="24"/>
        <v>602.93000000000006</v>
      </c>
      <c r="C143" s="202">
        <f>((B143/B130)-1)*100</f>
        <v>9.6136714844105242</v>
      </c>
      <c r="D143" s="203">
        <v>308.44</v>
      </c>
      <c r="E143" s="204">
        <f>((D143/D130)-1)*100</f>
        <v>8.0501646465354284</v>
      </c>
      <c r="F143" s="201">
        <v>294.49</v>
      </c>
      <c r="G143" s="202">
        <f>((F143/F130)-1)*100</f>
        <v>11.300502664499801</v>
      </c>
      <c r="H143" s="205">
        <f t="shared" si="25"/>
        <v>13.949999999999989</v>
      </c>
      <c r="I143" s="206">
        <f>((H143/H130)-1)*100</f>
        <v>-33.157642549113632</v>
      </c>
    </row>
    <row r="144" spans="1:9" ht="18.75" hidden="1">
      <c r="A144" s="200" t="s">
        <v>47</v>
      </c>
      <c r="B144" s="201">
        <f t="shared" si="24"/>
        <v>493.24</v>
      </c>
      <c r="C144" s="202">
        <f t="shared" ref="C144:C153" si="26">((B144/B131)-1)*100</f>
        <v>20.753054079858991</v>
      </c>
      <c r="D144" s="203">
        <v>236.74</v>
      </c>
      <c r="E144" s="204">
        <f t="shared" ref="E144:E154" si="27">((D144/D131)-1)*100</f>
        <v>17.209624715318348</v>
      </c>
      <c r="F144" s="201">
        <v>256.5</v>
      </c>
      <c r="G144" s="202">
        <f t="shared" ref="G144:G154" si="28">((F144/F131)-1)*100</f>
        <v>24.219090512857754</v>
      </c>
      <c r="H144" s="205">
        <f t="shared" si="25"/>
        <v>-19.759999999999991</v>
      </c>
      <c r="I144" s="206">
        <f t="shared" ref="I144:I154" si="29">((H144/H131)-1)*100</f>
        <v>338.13747228381163</v>
      </c>
    </row>
    <row r="145" spans="1:9" ht="18.75" hidden="1">
      <c r="A145" s="200" t="s">
        <v>48</v>
      </c>
      <c r="B145" s="201">
        <f t="shared" si="24"/>
        <v>671.31</v>
      </c>
      <c r="C145" s="202">
        <f t="shared" si="26"/>
        <v>15.43262947933146</v>
      </c>
      <c r="D145" s="203">
        <v>345.86</v>
      </c>
      <c r="E145" s="204">
        <f t="shared" si="27"/>
        <v>16.620022254442457</v>
      </c>
      <c r="F145" s="201">
        <v>325.45</v>
      </c>
      <c r="G145" s="202">
        <f t="shared" si="28"/>
        <v>14.196989368047985</v>
      </c>
      <c r="H145" s="205">
        <f t="shared" si="25"/>
        <v>20.410000000000025</v>
      </c>
      <c r="I145" s="206">
        <f t="shared" si="29"/>
        <v>76.252158894646399</v>
      </c>
    </row>
    <row r="146" spans="1:9" ht="19.5" hidden="1">
      <c r="A146" s="200" t="s">
        <v>49</v>
      </c>
      <c r="B146" s="201">
        <f t="shared" si="24"/>
        <v>656.81999999999994</v>
      </c>
      <c r="C146" s="202">
        <f t="shared" si="26"/>
        <v>18.894359568459905</v>
      </c>
      <c r="D146" s="203">
        <v>333.76</v>
      </c>
      <c r="E146" s="204">
        <f t="shared" si="27"/>
        <v>21.186594531788948</v>
      </c>
      <c r="F146" s="201">
        <v>323.06</v>
      </c>
      <c r="G146" s="202">
        <f t="shared" si="28"/>
        <v>16.615529004078986</v>
      </c>
      <c r="H146" s="205">
        <f t="shared" si="25"/>
        <v>10.699999999999989</v>
      </c>
      <c r="I146" s="189" t="s">
        <v>130</v>
      </c>
    </row>
    <row r="147" spans="1:9" ht="18.75" hidden="1">
      <c r="A147" s="200" t="s">
        <v>50</v>
      </c>
      <c r="B147" s="201">
        <f t="shared" si="24"/>
        <v>637.14</v>
      </c>
      <c r="C147" s="202">
        <f t="shared" si="26"/>
        <v>19.133898019857519</v>
      </c>
      <c r="D147" s="203">
        <v>308.08999999999997</v>
      </c>
      <c r="E147" s="204">
        <f t="shared" si="27"/>
        <v>22.316182309036048</v>
      </c>
      <c r="F147" s="201">
        <v>329.05</v>
      </c>
      <c r="G147" s="202">
        <f t="shared" si="28"/>
        <v>16.300851800798789</v>
      </c>
      <c r="H147" s="205">
        <f t="shared" si="25"/>
        <v>-20.960000000000036</v>
      </c>
      <c r="I147" s="206">
        <f t="shared" si="29"/>
        <v>-32.495974235104576</v>
      </c>
    </row>
    <row r="148" spans="1:9" ht="19.5" hidden="1">
      <c r="A148" s="200" t="s">
        <v>51</v>
      </c>
      <c r="B148" s="201">
        <f t="shared" si="24"/>
        <v>651.77</v>
      </c>
      <c r="C148" s="202">
        <f t="shared" si="26"/>
        <v>18.654651374476614</v>
      </c>
      <c r="D148" s="203">
        <v>327.43</v>
      </c>
      <c r="E148" s="204">
        <f t="shared" si="27"/>
        <v>20.356552104392577</v>
      </c>
      <c r="F148" s="201">
        <v>324.33999999999997</v>
      </c>
      <c r="G148" s="202">
        <f t="shared" si="28"/>
        <v>16.984670874661845</v>
      </c>
      <c r="H148" s="205">
        <f t="shared" si="25"/>
        <v>3.0900000000000318</v>
      </c>
      <c r="I148" s="189" t="s">
        <v>130</v>
      </c>
    </row>
    <row r="149" spans="1:9" ht="19.5" hidden="1">
      <c r="A149" s="200" t="s">
        <v>52</v>
      </c>
      <c r="B149" s="201">
        <f t="shared" si="24"/>
        <v>622.78</v>
      </c>
      <c r="C149" s="202">
        <f t="shared" si="26"/>
        <v>8.3925090504037847</v>
      </c>
      <c r="D149" s="203">
        <v>313.08999999999997</v>
      </c>
      <c r="E149" s="204">
        <f t="shared" si="27"/>
        <v>11.742032192440831</v>
      </c>
      <c r="F149" s="201">
        <v>309.69</v>
      </c>
      <c r="G149" s="202">
        <f t="shared" si="28"/>
        <v>5.2043346808438251</v>
      </c>
      <c r="H149" s="205">
        <f t="shared" si="25"/>
        <v>3.3999999999999773</v>
      </c>
      <c r="I149" s="189" t="s">
        <v>130</v>
      </c>
    </row>
    <row r="150" spans="1:9" ht="19.5" hidden="1">
      <c r="A150" s="200" t="s">
        <v>53</v>
      </c>
      <c r="B150" s="201">
        <f t="shared" si="24"/>
        <v>661.08999999999992</v>
      </c>
      <c r="C150" s="202">
        <f t="shared" si="26"/>
        <v>21.167521994134898</v>
      </c>
      <c r="D150" s="203">
        <v>352.57</v>
      </c>
      <c r="E150" s="204">
        <f t="shared" si="27"/>
        <v>29.764446080235562</v>
      </c>
      <c r="F150" s="201">
        <v>308.52</v>
      </c>
      <c r="G150" s="202">
        <f t="shared" si="28"/>
        <v>12.639649507119399</v>
      </c>
      <c r="H150" s="205">
        <f t="shared" si="25"/>
        <v>44.050000000000011</v>
      </c>
      <c r="I150" s="189" t="s">
        <v>130</v>
      </c>
    </row>
    <row r="151" spans="1:9" ht="18.75" hidden="1">
      <c r="A151" s="200" t="s">
        <v>54</v>
      </c>
      <c r="B151" s="207">
        <f t="shared" si="24"/>
        <v>582.21</v>
      </c>
      <c r="C151" s="202">
        <f t="shared" si="26"/>
        <v>7.5458105512044016</v>
      </c>
      <c r="D151" s="203">
        <v>297.48</v>
      </c>
      <c r="E151" s="204">
        <f t="shared" si="27"/>
        <v>9.7388224878264928</v>
      </c>
      <c r="F151" s="201">
        <v>284.73</v>
      </c>
      <c r="G151" s="202">
        <f t="shared" si="28"/>
        <v>5.3463075329288401</v>
      </c>
      <c r="H151" s="205">
        <f t="shared" si="25"/>
        <v>12.75</v>
      </c>
      <c r="I151" s="206">
        <f t="shared" si="29"/>
        <v>1493.7499999999775</v>
      </c>
    </row>
    <row r="152" spans="1:9" ht="18.75" hidden="1">
      <c r="A152" s="200" t="s">
        <v>55</v>
      </c>
      <c r="B152" s="201">
        <f t="shared" si="24"/>
        <v>583.70000000000005</v>
      </c>
      <c r="C152" s="202">
        <f t="shared" si="26"/>
        <v>4.9820143884892198</v>
      </c>
      <c r="D152" s="203">
        <v>305.98</v>
      </c>
      <c r="E152" s="204">
        <f t="shared" si="27"/>
        <v>5.0106390280733049</v>
      </c>
      <c r="F152" s="201">
        <v>277.72000000000003</v>
      </c>
      <c r="G152" s="202">
        <f t="shared" si="28"/>
        <v>4.9504950495049549</v>
      </c>
      <c r="H152" s="205">
        <f t="shared" si="25"/>
        <v>28.259999999999991</v>
      </c>
      <c r="I152" s="206">
        <f t="shared" si="29"/>
        <v>5.6053811659192876</v>
      </c>
    </row>
    <row r="153" spans="1:9" ht="18.75" hidden="1">
      <c r="A153" s="200" t="s">
        <v>56</v>
      </c>
      <c r="B153" s="201">
        <f t="shared" si="24"/>
        <v>574.08999999999992</v>
      </c>
      <c r="C153" s="202">
        <f t="shared" si="26"/>
        <v>-8.2820762705095081</v>
      </c>
      <c r="D153" s="203">
        <v>292.5</v>
      </c>
      <c r="E153" s="204">
        <f t="shared" si="27"/>
        <v>-8.4879391796764949</v>
      </c>
      <c r="F153" s="201">
        <v>281.58999999999997</v>
      </c>
      <c r="G153" s="202">
        <f t="shared" si="28"/>
        <v>-8.0672543258243685</v>
      </c>
      <c r="H153" s="205">
        <f t="shared" si="25"/>
        <v>10.910000000000025</v>
      </c>
      <c r="I153" s="206">
        <f t="shared" si="29"/>
        <v>-18.15453863465838</v>
      </c>
    </row>
    <row r="154" spans="1:9" ht="18.75" hidden="1">
      <c r="A154" s="200" t="s">
        <v>57</v>
      </c>
      <c r="B154" s="201">
        <f t="shared" si="24"/>
        <v>564.98</v>
      </c>
      <c r="C154" s="202">
        <f>((B154/B141)-1)*100</f>
        <v>-15.089122005470557</v>
      </c>
      <c r="D154" s="203">
        <v>291.10000000000002</v>
      </c>
      <c r="E154" s="204">
        <f t="shared" si="27"/>
        <v>-15.813523049337718</v>
      </c>
      <c r="F154" s="201">
        <v>273.88</v>
      </c>
      <c r="G154" s="202">
        <f t="shared" si="28"/>
        <v>-14.305381727158961</v>
      </c>
      <c r="H154" s="205">
        <f t="shared" si="25"/>
        <v>17.220000000000027</v>
      </c>
      <c r="I154" s="206">
        <f t="shared" si="29"/>
        <v>-34.224598930481051</v>
      </c>
    </row>
    <row r="155" spans="1:9" ht="18.75">
      <c r="A155" s="163" t="s">
        <v>81</v>
      </c>
      <c r="B155" s="164">
        <f t="shared" si="24"/>
        <v>6810.45</v>
      </c>
      <c r="C155" s="165">
        <f>((B155/B142)-1)*100</f>
        <v>-6.7324837100763535</v>
      </c>
      <c r="D155" s="166">
        <f>SUM(D156:D167)</f>
        <v>3546.7099999999996</v>
      </c>
      <c r="E155" s="167">
        <f>((D155/D142)-1)*100</f>
        <v>-4.4796177795014547</v>
      </c>
      <c r="F155" s="164">
        <f>SUM(F156:F167)</f>
        <v>3263.7400000000002</v>
      </c>
      <c r="G155" s="165">
        <f>((F155/F142)-1)*100</f>
        <v>-9.0631983104022869</v>
      </c>
      <c r="H155" s="168">
        <f t="shared" si="25"/>
        <v>282.96999999999935</v>
      </c>
      <c r="I155" s="175">
        <f>((H155/H142)-1)*100</f>
        <v>128.16481212707581</v>
      </c>
    </row>
    <row r="156" spans="1:9" ht="18.75" hidden="1">
      <c r="A156" s="200" t="s">
        <v>46</v>
      </c>
      <c r="B156" s="201">
        <f t="shared" si="24"/>
        <v>465.66</v>
      </c>
      <c r="C156" s="202">
        <f>((B156/B143)-1)*100</f>
        <v>-22.767153732605784</v>
      </c>
      <c r="D156" s="203">
        <v>236.11</v>
      </c>
      <c r="E156" s="204">
        <f>((D156/D143)-1)*100</f>
        <v>-23.450265853974837</v>
      </c>
      <c r="F156" s="201">
        <v>229.55</v>
      </c>
      <c r="G156" s="202">
        <f>((F156/F143)-1)*100</f>
        <v>-22.05168256986655</v>
      </c>
      <c r="H156" s="205">
        <f t="shared" si="25"/>
        <v>6.5600000000000023</v>
      </c>
      <c r="I156" s="206">
        <f>((H156/H143)-1)*100</f>
        <v>-52.974910394265187</v>
      </c>
    </row>
    <row r="157" spans="1:9" ht="19.5" hidden="1">
      <c r="A157" s="200" t="s">
        <v>47</v>
      </c>
      <c r="B157" s="201">
        <f t="shared" si="24"/>
        <v>492.67</v>
      </c>
      <c r="C157" s="202">
        <f t="shared" ref="C157:C166" si="30">((B157/B144)-1)*100</f>
        <v>-0.11556240369799964</v>
      </c>
      <c r="D157" s="203">
        <v>260.24</v>
      </c>
      <c r="E157" s="204">
        <f t="shared" ref="E157:E167" si="31">((D157/D144)-1)*100</f>
        <v>9.9265016473768739</v>
      </c>
      <c r="F157" s="201">
        <v>232.43</v>
      </c>
      <c r="G157" s="202">
        <f t="shared" ref="G157:G167" si="32">((F157/F144)-1)*100</f>
        <v>-9.3840155945419053</v>
      </c>
      <c r="H157" s="205">
        <f t="shared" si="25"/>
        <v>27.810000000000002</v>
      </c>
      <c r="I157" s="208" t="s">
        <v>97</v>
      </c>
    </row>
    <row r="158" spans="1:9" ht="18.75" hidden="1">
      <c r="A158" s="200" t="s">
        <v>48</v>
      </c>
      <c r="B158" s="201">
        <f t="shared" si="24"/>
        <v>579.6</v>
      </c>
      <c r="C158" s="202">
        <f t="shared" si="30"/>
        <v>-13.661348706260878</v>
      </c>
      <c r="D158" s="203">
        <v>296.68</v>
      </c>
      <c r="E158" s="204">
        <f t="shared" si="31"/>
        <v>-14.219626438443299</v>
      </c>
      <c r="F158" s="201">
        <v>282.92</v>
      </c>
      <c r="G158" s="202">
        <f t="shared" si="32"/>
        <v>-13.068059609771076</v>
      </c>
      <c r="H158" s="205">
        <f t="shared" si="25"/>
        <v>13.759999999999991</v>
      </c>
      <c r="I158" s="206">
        <f t="shared" ref="I158:I167" si="33">((H158/H145)-1)*100</f>
        <v>-32.58206761391488</v>
      </c>
    </row>
    <row r="159" spans="1:9" ht="18.75" hidden="1">
      <c r="A159" s="200" t="s">
        <v>49</v>
      </c>
      <c r="B159" s="201">
        <f t="shared" si="24"/>
        <v>529.67000000000007</v>
      </c>
      <c r="C159" s="202">
        <f t="shared" si="30"/>
        <v>-19.358423921317847</v>
      </c>
      <c r="D159" s="203">
        <v>278.55</v>
      </c>
      <c r="E159" s="204">
        <f t="shared" si="31"/>
        <v>-16.541826462128473</v>
      </c>
      <c r="F159" s="201">
        <v>251.12</v>
      </c>
      <c r="G159" s="202">
        <f t="shared" si="32"/>
        <v>-22.268309292391507</v>
      </c>
      <c r="H159" s="205">
        <f t="shared" si="25"/>
        <v>27.430000000000007</v>
      </c>
      <c r="I159" s="206">
        <f t="shared" si="33"/>
        <v>156.35514018691623</v>
      </c>
    </row>
    <row r="160" spans="1:9" ht="19.5" hidden="1">
      <c r="A160" s="200" t="s">
        <v>50</v>
      </c>
      <c r="B160" s="201">
        <f t="shared" si="24"/>
        <v>540.28</v>
      </c>
      <c r="C160" s="202">
        <f t="shared" si="30"/>
        <v>-15.202310324261548</v>
      </c>
      <c r="D160" s="203">
        <v>280.62</v>
      </c>
      <c r="E160" s="204">
        <f t="shared" si="31"/>
        <v>-8.9162257781816976</v>
      </c>
      <c r="F160" s="201">
        <v>259.66000000000003</v>
      </c>
      <c r="G160" s="202">
        <f t="shared" si="32"/>
        <v>-21.087980550068373</v>
      </c>
      <c r="H160" s="205">
        <f t="shared" si="25"/>
        <v>20.95999999999998</v>
      </c>
      <c r="I160" s="208" t="s">
        <v>97</v>
      </c>
    </row>
    <row r="161" spans="1:9" ht="18.75">
      <c r="A161" s="200" t="s">
        <v>51</v>
      </c>
      <c r="B161" s="201">
        <f t="shared" si="24"/>
        <v>557.29999999999995</v>
      </c>
      <c r="C161" s="202">
        <f t="shared" si="30"/>
        <v>-14.494376850729552</v>
      </c>
      <c r="D161" s="203">
        <v>294.61</v>
      </c>
      <c r="E161" s="204">
        <f t="shared" si="31"/>
        <v>-10.023516476804195</v>
      </c>
      <c r="F161" s="201">
        <v>262.69</v>
      </c>
      <c r="G161" s="202">
        <f t="shared" si="32"/>
        <v>-19.007831288154399</v>
      </c>
      <c r="H161" s="205">
        <f t="shared" si="25"/>
        <v>31.920000000000016</v>
      </c>
      <c r="I161" s="206">
        <f t="shared" si="33"/>
        <v>933.009708737854</v>
      </c>
    </row>
    <row r="162" spans="1:9" ht="18.75">
      <c r="A162" s="200" t="s">
        <v>52</v>
      </c>
      <c r="B162" s="201">
        <f t="shared" si="24"/>
        <v>576.6</v>
      </c>
      <c r="C162" s="202">
        <f t="shared" si="30"/>
        <v>-7.4151385722084795</v>
      </c>
      <c r="D162" s="203">
        <v>305.60000000000002</v>
      </c>
      <c r="E162" s="204">
        <f t="shared" si="31"/>
        <v>-2.392283368999315</v>
      </c>
      <c r="F162" s="201">
        <v>271</v>
      </c>
      <c r="G162" s="202">
        <f t="shared" si="32"/>
        <v>-12.493138299589912</v>
      </c>
      <c r="H162" s="205">
        <f t="shared" si="25"/>
        <v>34.600000000000023</v>
      </c>
      <c r="I162" s="206">
        <f t="shared" si="33"/>
        <v>917.64705882353678</v>
      </c>
    </row>
    <row r="163" spans="1:9" ht="18.75">
      <c r="A163" s="200" t="s">
        <v>53</v>
      </c>
      <c r="B163" s="201">
        <f t="shared" si="24"/>
        <v>622.58999999999992</v>
      </c>
      <c r="C163" s="202">
        <f t="shared" si="30"/>
        <v>-5.8237153791465657</v>
      </c>
      <c r="D163" s="203">
        <v>329.25</v>
      </c>
      <c r="E163" s="204">
        <f t="shared" si="31"/>
        <v>-6.6142893609779652</v>
      </c>
      <c r="F163" s="201">
        <v>293.33999999999997</v>
      </c>
      <c r="G163" s="202">
        <f t="shared" si="32"/>
        <v>-4.9202644885258717</v>
      </c>
      <c r="H163" s="205">
        <f t="shared" si="25"/>
        <v>35.910000000000025</v>
      </c>
      <c r="I163" s="206">
        <f t="shared" si="33"/>
        <v>-18.479001135073748</v>
      </c>
    </row>
    <row r="164" spans="1:9" ht="18.75">
      <c r="A164" s="200" t="s">
        <v>54</v>
      </c>
      <c r="B164" s="207">
        <f t="shared" si="24"/>
        <v>598.6</v>
      </c>
      <c r="C164" s="202">
        <f t="shared" si="30"/>
        <v>2.8151354322323519</v>
      </c>
      <c r="D164" s="203">
        <v>308.04000000000002</v>
      </c>
      <c r="E164" s="204">
        <f t="shared" si="31"/>
        <v>3.5498184751916018</v>
      </c>
      <c r="F164" s="201">
        <v>290.56</v>
      </c>
      <c r="G164" s="202">
        <f t="shared" si="32"/>
        <v>2.0475538229199453</v>
      </c>
      <c r="H164" s="205">
        <f t="shared" si="25"/>
        <v>17.480000000000018</v>
      </c>
      <c r="I164" s="206">
        <f t="shared" si="33"/>
        <v>37.09803921568642</v>
      </c>
    </row>
    <row r="165" spans="1:9" ht="18.75">
      <c r="A165" s="200" t="s">
        <v>55</v>
      </c>
      <c r="B165" s="201">
        <f t="shared" si="24"/>
        <v>620.30999999999995</v>
      </c>
      <c r="C165" s="202">
        <f t="shared" si="30"/>
        <v>6.2720575638170128</v>
      </c>
      <c r="D165" s="203">
        <v>324.89</v>
      </c>
      <c r="E165" s="204">
        <f t="shared" si="31"/>
        <v>6.1801424929733839</v>
      </c>
      <c r="F165" s="201">
        <v>295.42</v>
      </c>
      <c r="G165" s="202">
        <f t="shared" si="32"/>
        <v>6.3733256517355619</v>
      </c>
      <c r="H165" s="205">
        <f t="shared" si="25"/>
        <v>29.46999999999997</v>
      </c>
      <c r="I165" s="206">
        <f t="shared" si="33"/>
        <v>4.2816702052370204</v>
      </c>
    </row>
    <row r="166" spans="1:9" ht="18.75">
      <c r="A166" s="200" t="s">
        <v>56</v>
      </c>
      <c r="B166" s="201">
        <f t="shared" si="24"/>
        <v>806.11</v>
      </c>
      <c r="C166" s="202">
        <f t="shared" si="30"/>
        <v>40.415265899075067</v>
      </c>
      <c r="D166" s="203">
        <v>427.92</v>
      </c>
      <c r="E166" s="204">
        <f t="shared" si="31"/>
        <v>46.297435897435911</v>
      </c>
      <c r="F166" s="201">
        <v>378.19</v>
      </c>
      <c r="G166" s="202">
        <f t="shared" si="32"/>
        <v>34.305195496999197</v>
      </c>
      <c r="H166" s="205">
        <f t="shared" si="25"/>
        <v>49.730000000000018</v>
      </c>
      <c r="I166" s="206">
        <f t="shared" si="33"/>
        <v>355.82034830430712</v>
      </c>
    </row>
    <row r="167" spans="1:9" ht="18.75">
      <c r="A167" s="200" t="s">
        <v>57</v>
      </c>
      <c r="B167" s="201">
        <f t="shared" si="24"/>
        <v>421.06</v>
      </c>
      <c r="C167" s="202">
        <f>((B167/B154)-1)*100</f>
        <v>-25.473468087365923</v>
      </c>
      <c r="D167" s="203">
        <v>204.2</v>
      </c>
      <c r="E167" s="204">
        <f t="shared" si="31"/>
        <v>-29.85228443833735</v>
      </c>
      <c r="F167" s="201">
        <v>216.86</v>
      </c>
      <c r="G167" s="202">
        <f t="shared" si="32"/>
        <v>-20.819336935884326</v>
      </c>
      <c r="H167" s="205">
        <f t="shared" si="25"/>
        <v>-12.660000000000025</v>
      </c>
      <c r="I167" s="206">
        <f t="shared" si="33"/>
        <v>-173.51916376306625</v>
      </c>
    </row>
    <row r="168" spans="1:9" ht="18.75">
      <c r="A168" s="195" t="s">
        <v>87</v>
      </c>
      <c r="B168" s="196">
        <f>D168+F168</f>
        <v>7870.91</v>
      </c>
      <c r="C168" s="197">
        <f>((B168/B155)-1)*100</f>
        <v>15.571070927765419</v>
      </c>
      <c r="D168" s="196">
        <f>SUM(D169:D180)</f>
        <v>4054.6399999999994</v>
      </c>
      <c r="E168" s="197">
        <f>((D168/D155)-1)*100</f>
        <v>14.321159609891975</v>
      </c>
      <c r="F168" s="196">
        <f>SUM(F169:F180)</f>
        <v>3816.27</v>
      </c>
      <c r="G168" s="197">
        <f>((F168/F155)-1)*100</f>
        <v>16.929350989968551</v>
      </c>
      <c r="H168" s="198">
        <f>D168-F168</f>
        <v>238.36999999999944</v>
      </c>
      <c r="I168" s="199">
        <f>((H168/H155)-1)*100</f>
        <v>-15.76138813301764</v>
      </c>
    </row>
    <row r="169" spans="1:9" ht="18.75">
      <c r="A169" s="200" t="s">
        <v>46</v>
      </c>
      <c r="B169" s="201">
        <f t="shared" si="24"/>
        <v>654.29</v>
      </c>
      <c r="C169" s="202">
        <f>((B169/B156)-1)*100</f>
        <v>40.508096035734219</v>
      </c>
      <c r="D169" s="203">
        <v>345.31</v>
      </c>
      <c r="E169" s="204">
        <f>((D169/D156)-1)*100</f>
        <v>46.249629410020752</v>
      </c>
      <c r="F169" s="201">
        <v>308.98</v>
      </c>
      <c r="G169" s="202">
        <f>((F169/F156)-1)*100</f>
        <v>34.602483119146157</v>
      </c>
      <c r="H169" s="205">
        <f t="shared" si="25"/>
        <v>36.329999999999984</v>
      </c>
      <c r="I169" s="206">
        <f>((H169/H156)-1)*100</f>
        <v>453.81097560975564</v>
      </c>
    </row>
    <row r="170" spans="1:9" ht="18.75">
      <c r="A170" s="200" t="s">
        <v>47</v>
      </c>
      <c r="B170" s="201">
        <f t="shared" si="24"/>
        <v>479.97</v>
      </c>
      <c r="C170" s="202">
        <f t="shared" ref="C170:C179" si="34">((B170/B157)-1)*100</f>
        <v>-2.5777904073720714</v>
      </c>
      <c r="D170" s="203">
        <v>246.83</v>
      </c>
      <c r="E170" s="204">
        <f t="shared" ref="E170:E180" si="35">((D170/D157)-1)*100</f>
        <v>-5.1529357516138958</v>
      </c>
      <c r="F170" s="201">
        <v>233.14</v>
      </c>
      <c r="G170" s="202">
        <f t="shared" ref="G170:G180" si="36">((F170/F157)-1)*100</f>
        <v>0.30546831304048006</v>
      </c>
      <c r="H170" s="205">
        <f t="shared" si="25"/>
        <v>13.690000000000026</v>
      </c>
      <c r="I170" s="206">
        <f>((H170/H157)-1)*100</f>
        <v>-50.773103200287586</v>
      </c>
    </row>
    <row r="171" spans="1:9" ht="18.75">
      <c r="A171" s="200" t="s">
        <v>48</v>
      </c>
      <c r="B171" s="201">
        <f t="shared" si="24"/>
        <v>645.35</v>
      </c>
      <c r="C171" s="202">
        <f t="shared" si="34"/>
        <v>11.344030365769498</v>
      </c>
      <c r="D171" s="203">
        <v>336.67</v>
      </c>
      <c r="E171" s="204">
        <f t="shared" si="35"/>
        <v>13.479169475529185</v>
      </c>
      <c r="F171" s="201">
        <v>308.68</v>
      </c>
      <c r="G171" s="202">
        <f t="shared" si="36"/>
        <v>9.1050473632122042</v>
      </c>
      <c r="H171" s="205">
        <f t="shared" si="25"/>
        <v>27.990000000000009</v>
      </c>
      <c r="I171" s="206">
        <f>((H171/H158)-1)*100</f>
        <v>103.41569767441881</v>
      </c>
    </row>
    <row r="172" spans="1:9" ht="19.5">
      <c r="A172" s="200" t="s">
        <v>49</v>
      </c>
      <c r="B172" s="201">
        <f t="shared" si="24"/>
        <v>639.88</v>
      </c>
      <c r="C172" s="202">
        <f t="shared" si="34"/>
        <v>20.80729510827495</v>
      </c>
      <c r="D172" s="203">
        <v>311.04000000000002</v>
      </c>
      <c r="E172" s="204">
        <f t="shared" si="35"/>
        <v>11.663974151857847</v>
      </c>
      <c r="F172" s="201">
        <v>328.84</v>
      </c>
      <c r="G172" s="202">
        <f t="shared" si="36"/>
        <v>30.949346925772538</v>
      </c>
      <c r="H172" s="205">
        <f t="shared" si="25"/>
        <v>-17.799999999999955</v>
      </c>
      <c r="I172" s="208" t="s">
        <v>97</v>
      </c>
    </row>
    <row r="173" spans="1:9" ht="18.75">
      <c r="A173" s="200" t="s">
        <v>50</v>
      </c>
      <c r="B173" s="201">
        <f t="shared" si="24"/>
        <v>619.95000000000005</v>
      </c>
      <c r="C173" s="202">
        <f t="shared" si="34"/>
        <v>14.746057599763107</v>
      </c>
      <c r="D173" s="203">
        <v>322.94</v>
      </c>
      <c r="E173" s="204">
        <f t="shared" si="35"/>
        <v>15.080892309885252</v>
      </c>
      <c r="F173" s="201">
        <v>297.01</v>
      </c>
      <c r="G173" s="202">
        <f t="shared" si="36"/>
        <v>14.384194716167276</v>
      </c>
      <c r="H173" s="205">
        <f t="shared" si="25"/>
        <v>25.930000000000007</v>
      </c>
      <c r="I173" s="206">
        <f>((H173/H160)-1)*100</f>
        <v>23.711832061068861</v>
      </c>
    </row>
    <row r="174" spans="1:9" ht="18.75">
      <c r="A174" s="200" t="s">
        <v>51</v>
      </c>
      <c r="B174" s="201">
        <f t="shared" si="24"/>
        <v>656.79</v>
      </c>
      <c r="C174" s="202">
        <f t="shared" si="34"/>
        <v>17.852144267001613</v>
      </c>
      <c r="D174" s="203">
        <v>344.56</v>
      </c>
      <c r="E174" s="204">
        <f t="shared" si="35"/>
        <v>16.954617969519028</v>
      </c>
      <c r="F174" s="201">
        <v>312.23</v>
      </c>
      <c r="G174" s="202">
        <f t="shared" si="36"/>
        <v>18.858730823404013</v>
      </c>
      <c r="H174" s="205">
        <f t="shared" si="25"/>
        <v>32.329999999999984</v>
      </c>
      <c r="I174" s="206">
        <f t="shared" ref="I174:I178" si="37">((H174/H161)-1)*100</f>
        <v>1.2844611528820993</v>
      </c>
    </row>
    <row r="175" spans="1:9" ht="18.75">
      <c r="A175" s="200" t="s">
        <v>52</v>
      </c>
      <c r="B175" s="201">
        <f t="shared" si="24"/>
        <v>708.29</v>
      </c>
      <c r="C175" s="202">
        <f t="shared" si="34"/>
        <v>22.839056538328116</v>
      </c>
      <c r="D175" s="203">
        <v>367.52</v>
      </c>
      <c r="E175" s="204">
        <f t="shared" si="35"/>
        <v>20.261780104712024</v>
      </c>
      <c r="F175" s="201">
        <v>340.77</v>
      </c>
      <c r="G175" s="202">
        <f t="shared" si="36"/>
        <v>25.745387453874535</v>
      </c>
      <c r="H175" s="205">
        <f t="shared" si="25"/>
        <v>26.75</v>
      </c>
      <c r="I175" s="206">
        <f t="shared" si="37"/>
        <v>-22.687861271676347</v>
      </c>
    </row>
    <row r="176" spans="1:9" ht="18.75">
      <c r="A176" s="200" t="s">
        <v>53</v>
      </c>
      <c r="B176" s="201">
        <f t="shared" si="24"/>
        <v>718.55</v>
      </c>
      <c r="C176" s="202">
        <f t="shared" si="34"/>
        <v>15.413032653913493</v>
      </c>
      <c r="D176" s="203">
        <v>379.53</v>
      </c>
      <c r="E176" s="204">
        <f t="shared" si="35"/>
        <v>15.271070615034166</v>
      </c>
      <c r="F176" s="201">
        <v>339.02</v>
      </c>
      <c r="G176" s="202">
        <f t="shared" si="36"/>
        <v>15.572373355151026</v>
      </c>
      <c r="H176" s="205">
        <f t="shared" si="25"/>
        <v>40.509999999999991</v>
      </c>
      <c r="I176" s="206">
        <f t="shared" si="37"/>
        <v>12.809802283486382</v>
      </c>
    </row>
    <row r="177" spans="1:9" ht="18.75">
      <c r="A177" s="200" t="s">
        <v>54</v>
      </c>
      <c r="B177" s="207">
        <f t="shared" si="24"/>
        <v>661.85</v>
      </c>
      <c r="C177" s="202">
        <f t="shared" si="34"/>
        <v>10.566321416638825</v>
      </c>
      <c r="D177" s="203">
        <v>342.1</v>
      </c>
      <c r="E177" s="204">
        <f t="shared" si="35"/>
        <v>11.057005583690426</v>
      </c>
      <c r="F177" s="201">
        <v>319.75</v>
      </c>
      <c r="G177" s="202">
        <f t="shared" si="36"/>
        <v>10.046117841409696</v>
      </c>
      <c r="H177" s="205">
        <f t="shared" si="25"/>
        <v>22.350000000000023</v>
      </c>
      <c r="I177" s="206">
        <f t="shared" si="37"/>
        <v>27.860411899313497</v>
      </c>
    </row>
    <row r="178" spans="1:9" ht="18.75">
      <c r="A178" s="200" t="s">
        <v>55</v>
      </c>
      <c r="B178" s="201">
        <f t="shared" si="24"/>
        <v>694.21</v>
      </c>
      <c r="C178" s="202">
        <f t="shared" si="34"/>
        <v>11.913398139639874</v>
      </c>
      <c r="D178" s="203">
        <v>359.83</v>
      </c>
      <c r="E178" s="204">
        <f t="shared" si="35"/>
        <v>10.754409184647118</v>
      </c>
      <c r="F178" s="201">
        <v>334.38</v>
      </c>
      <c r="G178" s="202">
        <f t="shared" si="36"/>
        <v>13.188003520411606</v>
      </c>
      <c r="H178" s="205">
        <f t="shared" si="25"/>
        <v>25.449999999999989</v>
      </c>
      <c r="I178" s="206">
        <f t="shared" si="37"/>
        <v>-13.640990838140432</v>
      </c>
    </row>
    <row r="179" spans="1:9" ht="19.5">
      <c r="A179" s="200" t="s">
        <v>56</v>
      </c>
      <c r="B179" s="201">
        <f t="shared" si="24"/>
        <v>686.44</v>
      </c>
      <c r="C179" s="202">
        <f t="shared" si="34"/>
        <v>-14.845368498095791</v>
      </c>
      <c r="D179" s="203">
        <v>343.02</v>
      </c>
      <c r="E179" s="204">
        <f t="shared" si="35"/>
        <v>-19.840157038698823</v>
      </c>
      <c r="F179" s="201">
        <v>343.42</v>
      </c>
      <c r="G179" s="202">
        <f t="shared" si="36"/>
        <v>-9.1937914804727683</v>
      </c>
      <c r="H179" s="205">
        <f t="shared" si="25"/>
        <v>-0.40000000000003411</v>
      </c>
      <c r="I179" s="208" t="s">
        <v>97</v>
      </c>
    </row>
    <row r="180" spans="1:9" ht="19.5">
      <c r="A180" s="200" t="s">
        <v>57</v>
      </c>
      <c r="B180" s="201">
        <f t="shared" si="24"/>
        <v>705.34</v>
      </c>
      <c r="C180" s="202">
        <f>((B180/B167)-1)*100</f>
        <v>67.515318481926585</v>
      </c>
      <c r="D180" s="203">
        <v>355.29</v>
      </c>
      <c r="E180" s="204">
        <f t="shared" si="35"/>
        <v>73.991185112634696</v>
      </c>
      <c r="F180" s="201">
        <v>350.05</v>
      </c>
      <c r="G180" s="202">
        <f t="shared" si="36"/>
        <v>61.417504380706433</v>
      </c>
      <c r="H180" s="205">
        <f t="shared" si="25"/>
        <v>5.2400000000000091</v>
      </c>
      <c r="I180" s="208" t="s">
        <v>97</v>
      </c>
    </row>
    <row r="181" spans="1:9" ht="18.75">
      <c r="A181" s="195" t="s">
        <v>82</v>
      </c>
      <c r="B181" s="196">
        <f t="shared" si="24"/>
        <v>3553.5690000000004</v>
      </c>
      <c r="C181" s="197">
        <f>((B181/B194)-1)*100</f>
        <v>16.915254125760004</v>
      </c>
      <c r="D181" s="196">
        <f>SUM(D182:D193)</f>
        <v>1798.4790000000003</v>
      </c>
      <c r="E181" s="197">
        <f>((D181/D194)-1)*100</f>
        <v>15.081296911293274</v>
      </c>
      <c r="F181" s="196">
        <f>SUM(F182:F193)</f>
        <v>1755.0900000000001</v>
      </c>
      <c r="G181" s="197">
        <f>((F181/F194)-1)*100</f>
        <v>18.856194765177946</v>
      </c>
      <c r="H181" s="198">
        <f t="shared" si="25"/>
        <v>43.389000000000124</v>
      </c>
      <c r="I181" s="199">
        <f>((H181/H194)-1)*100</f>
        <v>-49.629672625957646</v>
      </c>
    </row>
    <row r="182" spans="1:9" ht="18.75">
      <c r="A182" s="200" t="s">
        <v>46</v>
      </c>
      <c r="B182" s="201">
        <f t="shared" si="24"/>
        <v>632.49900000000002</v>
      </c>
      <c r="C182" s="202">
        <f>((B182/B169)-1)*100</f>
        <v>-3.3304803680325179</v>
      </c>
      <c r="D182" s="203">
        <v>331.88900000000001</v>
      </c>
      <c r="E182" s="204">
        <f>((D182/D169)-1)*100</f>
        <v>-3.8866525730502977</v>
      </c>
      <c r="F182" s="201">
        <v>300.61</v>
      </c>
      <c r="G182" s="202">
        <f>((F182/F169)-1)*100</f>
        <v>-2.7089131982652614</v>
      </c>
      <c r="H182" s="205">
        <f t="shared" si="25"/>
        <v>31.278999999999996</v>
      </c>
      <c r="I182" s="206">
        <f>((H182/H169)-1)*100</f>
        <v>-13.903110377098793</v>
      </c>
    </row>
    <row r="183" spans="1:9" ht="19.5">
      <c r="A183" s="200" t="s">
        <v>47</v>
      </c>
      <c r="B183" s="201">
        <f t="shared" si="24"/>
        <v>637.67999999999995</v>
      </c>
      <c r="C183" s="202">
        <f t="shared" ref="C183:C192" si="38">((B183/B170)-1)*100</f>
        <v>32.858303643977727</v>
      </c>
      <c r="D183" s="203">
        <v>311.08999999999997</v>
      </c>
      <c r="E183" s="204">
        <f t="shared" ref="E183:E192" si="39">((D183/D170)-1)*100</f>
        <v>26.034112547097177</v>
      </c>
      <c r="F183" s="201">
        <v>326.58999999999997</v>
      </c>
      <c r="G183" s="202">
        <f>((F183/F170)-1)*100</f>
        <v>40.083211804066224</v>
      </c>
      <c r="H183" s="205">
        <f t="shared" si="25"/>
        <v>-15.5</v>
      </c>
      <c r="I183" s="208" t="s">
        <v>97</v>
      </c>
    </row>
    <row r="184" spans="1:9" ht="18.75">
      <c r="A184" s="200" t="s">
        <v>48</v>
      </c>
      <c r="B184" s="229">
        <f t="shared" si="24"/>
        <v>753.85</v>
      </c>
      <c r="C184" s="230">
        <f t="shared" si="38"/>
        <v>16.812582319671488</v>
      </c>
      <c r="D184" s="203">
        <v>385.1</v>
      </c>
      <c r="E184" s="231">
        <f t="shared" si="39"/>
        <v>14.385006089048623</v>
      </c>
      <c r="F184" s="229">
        <v>368.75</v>
      </c>
      <c r="G184" s="230">
        <f t="shared" ref="G184:G193" si="40">((F184/F171)-1)*100</f>
        <v>19.460282493196846</v>
      </c>
      <c r="H184" s="232">
        <f t="shared" si="25"/>
        <v>16.350000000000023</v>
      </c>
      <c r="I184" s="206">
        <f>((H184/H171)-1)*100</f>
        <v>-41.586280814576568</v>
      </c>
    </row>
    <row r="185" spans="1:9" ht="19.5">
      <c r="A185" s="200" t="s">
        <v>49</v>
      </c>
      <c r="B185" s="229">
        <f t="shared" si="24"/>
        <v>743.14</v>
      </c>
      <c r="C185" s="230">
        <f t="shared" si="38"/>
        <v>16.137400762642983</v>
      </c>
      <c r="D185" s="203">
        <v>374.45</v>
      </c>
      <c r="E185" s="231">
        <f t="shared" si="39"/>
        <v>20.386445473251015</v>
      </c>
      <c r="F185" s="229">
        <v>368.69</v>
      </c>
      <c r="G185" s="230">
        <f t="shared" si="40"/>
        <v>12.118355431212757</v>
      </c>
      <c r="H185" s="232">
        <f t="shared" si="25"/>
        <v>5.7599999999999909</v>
      </c>
      <c r="I185" s="208" t="s">
        <v>97</v>
      </c>
    </row>
    <row r="186" spans="1:9" ht="19.5" thickBot="1">
      <c r="A186" s="209" t="s">
        <v>50</v>
      </c>
      <c r="B186" s="210">
        <f t="shared" si="24"/>
        <v>786.4</v>
      </c>
      <c r="C186" s="211">
        <f t="shared" si="38"/>
        <v>26.848939430599227</v>
      </c>
      <c r="D186" s="212">
        <v>395.95</v>
      </c>
      <c r="E186" s="213">
        <f t="shared" si="39"/>
        <v>22.607914782931804</v>
      </c>
      <c r="F186" s="210">
        <v>390.45</v>
      </c>
      <c r="G186" s="211">
        <f t="shared" si="40"/>
        <v>31.460220194606237</v>
      </c>
      <c r="H186" s="214">
        <f t="shared" si="25"/>
        <v>5.5</v>
      </c>
      <c r="I186" s="215">
        <f>((H186/H173)-1)*100</f>
        <v>-78.78904743540302</v>
      </c>
    </row>
    <row r="187" spans="1:9" ht="18.75" hidden="1">
      <c r="A187" s="200" t="s">
        <v>51</v>
      </c>
      <c r="B187" s="201">
        <f t="shared" si="24"/>
        <v>0</v>
      </c>
      <c r="C187" s="202">
        <f t="shared" si="38"/>
        <v>-100</v>
      </c>
      <c r="D187" s="203"/>
      <c r="E187" s="204">
        <f t="shared" si="39"/>
        <v>-100</v>
      </c>
      <c r="F187" s="201"/>
      <c r="G187" s="202">
        <f t="shared" si="40"/>
        <v>-100</v>
      </c>
      <c r="H187" s="205">
        <f t="shared" si="25"/>
        <v>0</v>
      </c>
      <c r="I187" s="206">
        <f t="shared" ref="I187:I193" si="41">((H187/H174)-1)*100</f>
        <v>-100</v>
      </c>
    </row>
    <row r="188" spans="1:9" ht="18.75" hidden="1">
      <c r="A188" s="200" t="s">
        <v>52</v>
      </c>
      <c r="B188" s="201">
        <f t="shared" si="24"/>
        <v>0</v>
      </c>
      <c r="C188" s="202">
        <f t="shared" si="38"/>
        <v>-100</v>
      </c>
      <c r="D188" s="203"/>
      <c r="E188" s="204">
        <f t="shared" si="39"/>
        <v>-100</v>
      </c>
      <c r="F188" s="201"/>
      <c r="G188" s="202">
        <f t="shared" si="40"/>
        <v>-100</v>
      </c>
      <c r="H188" s="205">
        <f t="shared" si="25"/>
        <v>0</v>
      </c>
      <c r="I188" s="206">
        <f t="shared" si="41"/>
        <v>-100</v>
      </c>
    </row>
    <row r="189" spans="1:9" ht="18.75" hidden="1">
      <c r="A189" s="200" t="s">
        <v>53</v>
      </c>
      <c r="B189" s="201">
        <f t="shared" si="24"/>
        <v>0</v>
      </c>
      <c r="C189" s="202">
        <f t="shared" si="38"/>
        <v>-100</v>
      </c>
      <c r="D189" s="203"/>
      <c r="E189" s="204">
        <f t="shared" si="39"/>
        <v>-100</v>
      </c>
      <c r="F189" s="201"/>
      <c r="G189" s="202">
        <f t="shared" si="40"/>
        <v>-100</v>
      </c>
      <c r="H189" s="205">
        <f t="shared" si="25"/>
        <v>0</v>
      </c>
      <c r="I189" s="206">
        <f t="shared" si="41"/>
        <v>-100</v>
      </c>
    </row>
    <row r="190" spans="1:9" ht="18.75" hidden="1">
      <c r="A190" s="200" t="s">
        <v>54</v>
      </c>
      <c r="B190" s="207">
        <f t="shared" si="24"/>
        <v>0</v>
      </c>
      <c r="C190" s="202">
        <f t="shared" si="38"/>
        <v>-100</v>
      </c>
      <c r="D190" s="203"/>
      <c r="E190" s="204">
        <f t="shared" si="39"/>
        <v>-100</v>
      </c>
      <c r="F190" s="201"/>
      <c r="G190" s="202">
        <f t="shared" si="40"/>
        <v>-100</v>
      </c>
      <c r="H190" s="205">
        <f t="shared" si="25"/>
        <v>0</v>
      </c>
      <c r="I190" s="206">
        <f t="shared" si="41"/>
        <v>-100</v>
      </c>
    </row>
    <row r="191" spans="1:9" ht="18.75" hidden="1">
      <c r="A191" s="200" t="s">
        <v>55</v>
      </c>
      <c r="B191" s="201">
        <f t="shared" si="24"/>
        <v>0</v>
      </c>
      <c r="C191" s="202">
        <f t="shared" si="38"/>
        <v>-100</v>
      </c>
      <c r="D191" s="203"/>
      <c r="E191" s="204">
        <f t="shared" si="39"/>
        <v>-100</v>
      </c>
      <c r="F191" s="201"/>
      <c r="G191" s="202">
        <f t="shared" si="40"/>
        <v>-100</v>
      </c>
      <c r="H191" s="205">
        <f t="shared" si="25"/>
        <v>0</v>
      </c>
      <c r="I191" s="206">
        <f t="shared" si="41"/>
        <v>-100</v>
      </c>
    </row>
    <row r="192" spans="1:9" ht="18.75" hidden="1">
      <c r="A192" s="200" t="s">
        <v>56</v>
      </c>
      <c r="B192" s="201">
        <f t="shared" si="24"/>
        <v>0</v>
      </c>
      <c r="C192" s="202">
        <f t="shared" si="38"/>
        <v>-100</v>
      </c>
      <c r="D192" s="203"/>
      <c r="E192" s="204">
        <f t="shared" si="39"/>
        <v>-100</v>
      </c>
      <c r="F192" s="201"/>
      <c r="G192" s="202">
        <f t="shared" si="40"/>
        <v>-100</v>
      </c>
      <c r="H192" s="205">
        <f t="shared" si="25"/>
        <v>0</v>
      </c>
      <c r="I192" s="206">
        <f t="shared" si="41"/>
        <v>-100</v>
      </c>
    </row>
    <row r="193" spans="1:9" ht="19.5" hidden="1" thickBot="1">
      <c r="A193" s="209" t="s">
        <v>57</v>
      </c>
      <c r="B193" s="210">
        <f t="shared" si="24"/>
        <v>0</v>
      </c>
      <c r="C193" s="211">
        <f>((B193/B180)-1)*100</f>
        <v>-100</v>
      </c>
      <c r="D193" s="212"/>
      <c r="E193" s="213">
        <f>((D193/D180)-1)*100</f>
        <v>-100</v>
      </c>
      <c r="F193" s="210"/>
      <c r="G193" s="211">
        <f t="shared" si="40"/>
        <v>-100</v>
      </c>
      <c r="H193" s="214">
        <f t="shared" si="25"/>
        <v>0</v>
      </c>
      <c r="I193" s="215">
        <f t="shared" si="41"/>
        <v>-100</v>
      </c>
    </row>
    <row r="194" spans="1:9" ht="17.25" hidden="1" customHeight="1">
      <c r="A194" s="179" t="s">
        <v>204</v>
      </c>
      <c r="B194" s="216">
        <f>SUM(B169:B173)</f>
        <v>3039.4400000000005</v>
      </c>
      <c r="D194" s="216">
        <f>SUM(D169:D173)</f>
        <v>1562.79</v>
      </c>
      <c r="F194" s="216">
        <f>SUM(F169:F173)</f>
        <v>1476.6499999999999</v>
      </c>
      <c r="H194" s="216">
        <f>SUM(H169:H173)</f>
        <v>86.140000000000072</v>
      </c>
    </row>
    <row r="195" spans="1:9" ht="18.75">
      <c r="A195" s="217" t="s">
        <v>86</v>
      </c>
      <c r="H195" s="184"/>
      <c r="I195" s="218" t="s">
        <v>202</v>
      </c>
    </row>
    <row r="196" spans="1:9">
      <c r="A196" s="217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58" t="s">
        <v>0</v>
      </c>
      <c r="B1" s="259"/>
      <c r="C1" s="259"/>
      <c r="D1" s="259"/>
      <c r="E1" s="259"/>
      <c r="F1" s="259"/>
      <c r="G1" s="259"/>
      <c r="H1" s="259"/>
      <c r="I1" s="259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1" t="s">
        <v>89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1" t="s">
        <v>98</v>
      </c>
      <c r="B1" s="272"/>
      <c r="C1" s="272"/>
      <c r="D1" s="272"/>
      <c r="E1" s="272"/>
      <c r="F1" s="272"/>
      <c r="G1" s="272"/>
      <c r="H1" s="272"/>
      <c r="I1" s="272"/>
    </row>
    <row r="2" spans="1:9" ht="19.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209"/>
  <sheetViews>
    <sheetView tabSelected="1" zoomScale="80" zoomScaleNormal="80" workbookViewId="0">
      <pane xSplit="1" ySplit="7" topLeftCell="B8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D188" sqref="D188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1" t="s">
        <v>99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206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206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 hidden="1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 hidden="1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 hidden="1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 hidden="1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 hidden="1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 hidden="1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 hidden="1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 hidden="1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600000000000001" customHeight="1">
      <c r="A168" s="29" t="s">
        <v>87</v>
      </c>
      <c r="B168" s="8">
        <f>D168+F168</f>
        <v>13293.429064839998</v>
      </c>
      <c r="C168" s="65">
        <f>((B168/B155)-1)*100</f>
        <v>1.2993035282924392</v>
      </c>
      <c r="D168" s="10">
        <f>SUM(D169:D180)</f>
        <v>5128.7122941599991</v>
      </c>
      <c r="E168" s="66">
        <f>((D168/D155)-1)*100</f>
        <v>-1.5688570631268051</v>
      </c>
      <c r="F168" s="8">
        <f>SUM(F169:F180)</f>
        <v>8164.7167706800001</v>
      </c>
      <c r="G168" s="65">
        <f>((F168/F155)-1)*100</f>
        <v>3.1880229274567906</v>
      </c>
      <c r="H168" s="68">
        <f>D168-F168</f>
        <v>-3036.0044765200009</v>
      </c>
      <c r="I168" s="19">
        <f>((H168/H155)-1)*100</f>
        <v>12.361020335323536</v>
      </c>
    </row>
    <row r="169" spans="1:9" ht="18.75" hidden="1">
      <c r="A169" s="39" t="s">
        <v>46</v>
      </c>
      <c r="B169" s="58">
        <f t="shared" si="60"/>
        <v>1077.41931462</v>
      </c>
      <c r="C169" s="59">
        <f>((B169/B156)-1)*100</f>
        <v>1.6076020694347548</v>
      </c>
      <c r="D169" s="26">
        <v>443.05971584999998</v>
      </c>
      <c r="E169" s="60">
        <f>((D169/D156)-1)*100</f>
        <v>15.816571635241683</v>
      </c>
      <c r="F169" s="58">
        <v>634.35959877000005</v>
      </c>
      <c r="G169" s="59">
        <f>((F169/F156)-1)*100</f>
        <v>-6.4117614632401176</v>
      </c>
      <c r="H169" s="61">
        <f t="shared" si="61"/>
        <v>-191.29988292000007</v>
      </c>
      <c r="I169" s="31">
        <f t="shared" ref="I169:I179" si="66">((H169/H156)-1)*100</f>
        <v>-35.21118470406207</v>
      </c>
    </row>
    <row r="170" spans="1:9" ht="18.75" hidden="1">
      <c r="A170" s="39" t="s">
        <v>47</v>
      </c>
      <c r="B170" s="58">
        <f t="shared" si="60"/>
        <v>1031.6953825199998</v>
      </c>
      <c r="C170" s="59">
        <f t="shared" ref="C170:C179" si="67">((B170/B157)-1)*100</f>
        <v>-4.4982522439479755</v>
      </c>
      <c r="D170" s="26">
        <v>431.25934781000001</v>
      </c>
      <c r="E170" s="60">
        <f t="shared" ref="E170:E180" si="68">((D170/D157)-1)*100</f>
        <v>0.7278690606094651</v>
      </c>
      <c r="F170" s="58">
        <v>600.43603470999994</v>
      </c>
      <c r="G170" s="59">
        <f t="shared" ref="G170:G180" si="69">((F170/F157)-1)*100</f>
        <v>-7.9292717834409494</v>
      </c>
      <c r="H170" s="61">
        <f t="shared" si="61"/>
        <v>-169.17668689999994</v>
      </c>
      <c r="I170" s="31">
        <f t="shared" si="66"/>
        <v>-24.475865391749885</v>
      </c>
    </row>
    <row r="171" spans="1:9" ht="18.75" hidden="1">
      <c r="A171" s="39" t="s">
        <v>48</v>
      </c>
      <c r="B171" s="58">
        <f t="shared" si="60"/>
        <v>1071.2363562400001</v>
      </c>
      <c r="C171" s="59">
        <f t="shared" si="67"/>
        <v>-7.1023449063416955</v>
      </c>
      <c r="D171" s="26">
        <v>430.72142300000002</v>
      </c>
      <c r="E171" s="60">
        <f t="shared" si="68"/>
        <v>-5.794080320701422</v>
      </c>
      <c r="F171" s="58">
        <v>640.51493324</v>
      </c>
      <c r="G171" s="59">
        <f t="shared" si="69"/>
        <v>-7.9618579037993413</v>
      </c>
      <c r="H171" s="61">
        <f t="shared" si="61"/>
        <v>-209.79351023999999</v>
      </c>
      <c r="I171" s="31">
        <f t="shared" si="66"/>
        <v>-12.113894481131048</v>
      </c>
    </row>
    <row r="172" spans="1:9" ht="18.75" hidden="1">
      <c r="A172" s="39" t="s">
        <v>49</v>
      </c>
      <c r="B172" s="58">
        <f t="shared" si="60"/>
        <v>1087.7396414499999</v>
      </c>
      <c r="C172" s="59">
        <f t="shared" si="67"/>
        <v>7.3905675492448752</v>
      </c>
      <c r="D172" s="26">
        <v>411.99443607000001</v>
      </c>
      <c r="E172" s="60">
        <f t="shared" si="68"/>
        <v>4.0648648500585693</v>
      </c>
      <c r="F172" s="58">
        <v>675.74520538000002</v>
      </c>
      <c r="G172" s="59">
        <f t="shared" si="69"/>
        <v>9.5245916460442217</v>
      </c>
      <c r="H172" s="61">
        <f t="shared" si="61"/>
        <v>-263.75076931000001</v>
      </c>
      <c r="I172" s="31">
        <f t="shared" si="66"/>
        <v>19.301714874771235</v>
      </c>
    </row>
    <row r="173" spans="1:9" ht="18.75">
      <c r="A173" s="39" t="s">
        <v>50</v>
      </c>
      <c r="B173" s="58">
        <f t="shared" si="60"/>
        <v>1027.90503485</v>
      </c>
      <c r="C173" s="59">
        <f t="shared" si="67"/>
        <v>-11.541741299926233</v>
      </c>
      <c r="D173" s="26">
        <v>400.01778493</v>
      </c>
      <c r="E173" s="60">
        <f t="shared" si="68"/>
        <v>-14.559958836650921</v>
      </c>
      <c r="F173" s="58">
        <v>627.88724992000004</v>
      </c>
      <c r="G173" s="59">
        <f t="shared" si="69"/>
        <v>-9.5051178285514908</v>
      </c>
      <c r="H173" s="61">
        <f t="shared" si="61"/>
        <v>-227.86946499000004</v>
      </c>
      <c r="I173" s="31">
        <f t="shared" si="66"/>
        <v>0.98272862913104664</v>
      </c>
    </row>
    <row r="174" spans="1:9" ht="18.75">
      <c r="A174" s="39" t="s">
        <v>51</v>
      </c>
      <c r="B174" s="58">
        <f t="shared" si="60"/>
        <v>1110.1259767399999</v>
      </c>
      <c r="C174" s="59">
        <f t="shared" si="67"/>
        <v>2.9421375853824205</v>
      </c>
      <c r="D174" s="26">
        <v>397.13766052</v>
      </c>
      <c r="E174" s="60">
        <f t="shared" si="68"/>
        <v>-6.9655316303308563</v>
      </c>
      <c r="F174" s="58">
        <v>712.98831622</v>
      </c>
      <c r="G174" s="59">
        <f t="shared" si="69"/>
        <v>9.4335112988362724</v>
      </c>
      <c r="H174" s="61">
        <f t="shared" si="61"/>
        <v>-315.8506557</v>
      </c>
      <c r="I174" s="31">
        <f t="shared" si="66"/>
        <v>40.59367180772422</v>
      </c>
    </row>
    <row r="175" spans="1:9" ht="18.75">
      <c r="A175" s="39" t="s">
        <v>52</v>
      </c>
      <c r="B175" s="58">
        <f t="shared" si="60"/>
        <v>1066.7030371199999</v>
      </c>
      <c r="C175" s="59">
        <f t="shared" si="67"/>
        <v>-3.9465823463538219</v>
      </c>
      <c r="D175" s="26">
        <v>378.81576581000002</v>
      </c>
      <c r="E175" s="60">
        <f t="shared" si="68"/>
        <v>-13.864946548658597</v>
      </c>
      <c r="F175" s="58">
        <v>687.88727130999996</v>
      </c>
      <c r="G175" s="59">
        <f t="shared" si="69"/>
        <v>2.5567371624119151</v>
      </c>
      <c r="H175" s="61">
        <f t="shared" si="61"/>
        <v>-309.07150549999994</v>
      </c>
      <c r="I175" s="31">
        <f t="shared" si="66"/>
        <v>33.828789398516633</v>
      </c>
    </row>
    <row r="176" spans="1:9" ht="18.75">
      <c r="A176" s="39" t="s">
        <v>53</v>
      </c>
      <c r="B176" s="58">
        <f t="shared" si="60"/>
        <v>1072.39949787</v>
      </c>
      <c r="C176" s="59">
        <f t="shared" si="67"/>
        <v>0.96210628609649795</v>
      </c>
      <c r="D176" s="26">
        <v>407.17558077000001</v>
      </c>
      <c r="E176" s="60">
        <f t="shared" si="68"/>
        <v>-6.7434810359091042</v>
      </c>
      <c r="F176" s="58">
        <v>665.22391709999999</v>
      </c>
      <c r="G176" s="59">
        <f t="shared" si="69"/>
        <v>6.3403242058874598</v>
      </c>
      <c r="H176" s="61">
        <f t="shared" si="61"/>
        <v>-258.04833632999998</v>
      </c>
      <c r="I176" s="31">
        <f t="shared" si="66"/>
        <v>36.575127389055105</v>
      </c>
    </row>
    <row r="177" spans="1:9" ht="18.75">
      <c r="A177" s="39" t="s">
        <v>54</v>
      </c>
      <c r="B177" s="34">
        <f t="shared" si="60"/>
        <v>1067.6525455999999</v>
      </c>
      <c r="C177" s="59">
        <f t="shared" si="67"/>
        <v>0.75799435749257515</v>
      </c>
      <c r="D177" s="26">
        <v>413.32266356999997</v>
      </c>
      <c r="E177" s="60">
        <f t="shared" si="68"/>
        <v>-7.1807585779898435</v>
      </c>
      <c r="F177" s="58">
        <v>654.32988203000002</v>
      </c>
      <c r="G177" s="59">
        <f t="shared" si="69"/>
        <v>6.5124901238543309</v>
      </c>
      <c r="H177" s="61">
        <f t="shared" si="61"/>
        <v>-241.00721846000005</v>
      </c>
      <c r="I177" s="31">
        <f t="shared" si="66"/>
        <v>42.587794257671938</v>
      </c>
    </row>
    <row r="178" spans="1:9" ht="18.75">
      <c r="A178" s="39" t="s">
        <v>55</v>
      </c>
      <c r="B178" s="58">
        <f t="shared" si="60"/>
        <v>1304.8911827100001</v>
      </c>
      <c r="C178" s="59">
        <f t="shared" si="67"/>
        <v>8.0443334647308582</v>
      </c>
      <c r="D178" s="26">
        <v>453.69676325</v>
      </c>
      <c r="E178" s="60">
        <f t="shared" si="68"/>
        <v>-11.285645319193016</v>
      </c>
      <c r="F178" s="58">
        <v>851.19441945999995</v>
      </c>
      <c r="G178" s="59">
        <f t="shared" si="69"/>
        <v>22.241181428943758</v>
      </c>
      <c r="H178" s="61">
        <f t="shared" si="61"/>
        <v>-397.49765620999995</v>
      </c>
      <c r="I178" s="31">
        <f t="shared" si="66"/>
        <v>114.96729318866841</v>
      </c>
    </row>
    <row r="179" spans="1:9" ht="18.75">
      <c r="A179" s="39" t="s">
        <v>56</v>
      </c>
      <c r="B179" s="58">
        <f t="shared" si="60"/>
        <v>1258.71153609</v>
      </c>
      <c r="C179" s="59">
        <f t="shared" si="67"/>
        <v>10.523456042089618</v>
      </c>
      <c r="D179" s="26">
        <v>499.40837862000001</v>
      </c>
      <c r="E179" s="60">
        <f t="shared" si="68"/>
        <v>10.214675124866247</v>
      </c>
      <c r="F179" s="58">
        <v>759.30315746999997</v>
      </c>
      <c r="G179" s="59">
        <f t="shared" si="69"/>
        <v>10.727492187525801</v>
      </c>
      <c r="H179" s="61">
        <f t="shared" si="61"/>
        <v>-259.89477884999997</v>
      </c>
      <c r="I179" s="31">
        <f t="shared" si="66"/>
        <v>11.726427170090226</v>
      </c>
    </row>
    <row r="180" spans="1:9" ht="18.75">
      <c r="A180" s="39" t="s">
        <v>57</v>
      </c>
      <c r="B180" s="58">
        <f t="shared" si="60"/>
        <v>1116.94955903</v>
      </c>
      <c r="C180" s="59">
        <f>((B180/B167)-1)*100</f>
        <v>12.043516887472538</v>
      </c>
      <c r="D180" s="26">
        <v>462.10277395999998</v>
      </c>
      <c r="E180" s="60">
        <f t="shared" si="68"/>
        <v>26.484550047191412</v>
      </c>
      <c r="F180" s="58">
        <v>654.84678507000001</v>
      </c>
      <c r="G180" s="59">
        <f t="shared" si="69"/>
        <v>3.6895161576253832</v>
      </c>
      <c r="H180" s="61">
        <f t="shared" si="61"/>
        <v>-192.74401111000003</v>
      </c>
      <c r="I180" s="31">
        <f>((H180/H167)-1)*100</f>
        <v>-27.594977878549699</v>
      </c>
    </row>
    <row r="181" spans="1:9" s="74" customFormat="1" ht="18.75">
      <c r="A181" s="89" t="s">
        <v>206</v>
      </c>
      <c r="B181" s="54">
        <f>D181+F181</f>
        <v>15027.966562149999</v>
      </c>
      <c r="C181" s="55">
        <f>((B181/B168)-1)*100</f>
        <v>13.048081791760602</v>
      </c>
      <c r="D181" s="54">
        <f>SUM(D182:D193)</f>
        <v>5546.084631409999</v>
      </c>
      <c r="E181" s="55">
        <f>((D181/D168)-1)*100</f>
        <v>8.1379557540253611</v>
      </c>
      <c r="F181" s="54">
        <f>SUM(F182:F193)</f>
        <v>9481.8819307400008</v>
      </c>
      <c r="G181" s="55">
        <f>((F181/F168)-1)*100</f>
        <v>16.132404798045428</v>
      </c>
      <c r="H181" s="56">
        <f>D181-F181</f>
        <v>-3935.7972993300018</v>
      </c>
      <c r="I181" s="57">
        <f>((H181/H168)-1)*100</f>
        <v>29.637401056845025</v>
      </c>
    </row>
    <row r="182" spans="1:9" ht="18.75">
      <c r="A182" s="39" t="s">
        <v>46</v>
      </c>
      <c r="B182" s="58">
        <f t="shared" si="60"/>
        <v>1229.91127538</v>
      </c>
      <c r="C182" s="59">
        <f>((B182/B169)-1)*100</f>
        <v>14.15344598809083</v>
      </c>
      <c r="D182" s="40">
        <v>574.64033038000002</v>
      </c>
      <c r="E182" s="60">
        <f>((D182/D169)-1)*100</f>
        <v>29.698167046752523</v>
      </c>
      <c r="F182" s="58">
        <v>655.27094499999998</v>
      </c>
      <c r="G182" s="59">
        <f>((F182/F169)-1)*100</f>
        <v>3.2964498796181685</v>
      </c>
      <c r="H182" s="61">
        <f t="shared" si="61"/>
        <v>-80.63061461999996</v>
      </c>
      <c r="I182" s="31">
        <f t="shared" ref="I182:I193" si="70">((H182/H169)-1)*100</f>
        <v>-57.851194998525443</v>
      </c>
    </row>
    <row r="183" spans="1:9" ht="18.75">
      <c r="A183" s="39" t="s">
        <v>47</v>
      </c>
      <c r="B183" s="58">
        <f t="shared" si="60"/>
        <v>1217.65924395</v>
      </c>
      <c r="C183" s="59">
        <f t="shared" ref="C183:C192" si="71">((B183/B170)-1)*100</f>
        <v>18.0250745114094</v>
      </c>
      <c r="D183" s="40">
        <v>521.17047994999996</v>
      </c>
      <c r="E183" s="60">
        <f t="shared" ref="E183:E192" si="72">((D183/D170)-1)*100</f>
        <v>20.848506263477475</v>
      </c>
      <c r="F183" s="58">
        <v>696.48876399999995</v>
      </c>
      <c r="G183" s="59">
        <f t="shared" ref="G183:G193" si="73">((F183/F170)-1)*100</f>
        <v>15.997162684679944</v>
      </c>
      <c r="H183" s="61">
        <f t="shared" si="61"/>
        <v>-175.31828404999999</v>
      </c>
      <c r="I183" s="31">
        <f t="shared" si="70"/>
        <v>3.6302857459493465</v>
      </c>
    </row>
    <row r="184" spans="1:9" ht="18.75">
      <c r="A184" s="39" t="s">
        <v>48</v>
      </c>
      <c r="B184" s="33">
        <f t="shared" si="60"/>
        <v>1288.7670819800001</v>
      </c>
      <c r="C184" s="25">
        <f t="shared" si="71"/>
        <v>20.306510740871865</v>
      </c>
      <c r="D184" s="40">
        <v>519.73078797000005</v>
      </c>
      <c r="E184" s="35">
        <f t="shared" si="72"/>
        <v>20.665181766452335</v>
      </c>
      <c r="F184" s="33">
        <v>769.03629401000001</v>
      </c>
      <c r="G184" s="25">
        <f t="shared" si="73"/>
        <v>20.065318402474031</v>
      </c>
      <c r="H184" s="28">
        <f t="shared" si="61"/>
        <v>-249.30550603999995</v>
      </c>
      <c r="I184" s="31">
        <f t="shared" si="70"/>
        <v>18.833755035987032</v>
      </c>
    </row>
    <row r="185" spans="1:9" ht="18.75">
      <c r="A185" s="39" t="s">
        <v>49</v>
      </c>
      <c r="B185" s="33">
        <f t="shared" si="60"/>
        <v>1225.7393758200001</v>
      </c>
      <c r="C185" s="25">
        <f t="shared" si="71"/>
        <v>12.686835076272573</v>
      </c>
      <c r="D185" s="40">
        <v>458.73225274999999</v>
      </c>
      <c r="E185" s="35">
        <f t="shared" si="72"/>
        <v>11.344283463104588</v>
      </c>
      <c r="F185" s="33">
        <v>767.00712307000003</v>
      </c>
      <c r="G185" s="25">
        <f t="shared" si="73"/>
        <v>13.50537406161536</v>
      </c>
      <c r="H185" s="28">
        <f t="shared" si="61"/>
        <v>-308.27487032000005</v>
      </c>
      <c r="I185" s="31">
        <f t="shared" si="70"/>
        <v>16.881126499262855</v>
      </c>
    </row>
    <row r="186" spans="1:9" ht="18.75">
      <c r="A186" s="39" t="s">
        <v>50</v>
      </c>
      <c r="B186" s="33">
        <f t="shared" si="60"/>
        <v>1223.7422871200001</v>
      </c>
      <c r="C186" s="25">
        <f t="shared" si="71"/>
        <v>19.052076371877892</v>
      </c>
      <c r="D186" s="40">
        <v>442.10302271</v>
      </c>
      <c r="E186" s="35">
        <f t="shared" si="72"/>
        <v>10.520841663918667</v>
      </c>
      <c r="F186" s="33">
        <v>781.63926441000001</v>
      </c>
      <c r="G186" s="25">
        <f t="shared" si="73"/>
        <v>24.48720124665531</v>
      </c>
      <c r="H186" s="28">
        <f t="shared" si="61"/>
        <v>-339.53624170000001</v>
      </c>
      <c r="I186" s="31">
        <f t="shared" si="70"/>
        <v>49.004712726604424</v>
      </c>
    </row>
    <row r="187" spans="1:9" ht="18.75">
      <c r="A187" s="39" t="s">
        <v>51</v>
      </c>
      <c r="B187" s="33">
        <f t="shared" si="60"/>
        <v>1233.91051552</v>
      </c>
      <c r="C187" s="25">
        <f t="shared" si="71"/>
        <v>11.150494752271833</v>
      </c>
      <c r="D187" s="40">
        <v>389.16304702000002</v>
      </c>
      <c r="E187" s="35">
        <f t="shared" si="72"/>
        <v>-2.0080224800534507</v>
      </c>
      <c r="F187" s="33">
        <v>844.74746849999997</v>
      </c>
      <c r="G187" s="25">
        <f t="shared" si="73"/>
        <v>18.47984732464316</v>
      </c>
      <c r="H187" s="28">
        <f t="shared" si="61"/>
        <v>-455.58442147999995</v>
      </c>
      <c r="I187" s="31">
        <f t="shared" si="70"/>
        <v>44.24045454973546</v>
      </c>
    </row>
    <row r="188" spans="1:9" ht="18.75">
      <c r="A188" s="39" t="s">
        <v>52</v>
      </c>
      <c r="B188" s="33">
        <f t="shared" si="60"/>
        <v>1328.96167102</v>
      </c>
      <c r="C188" s="25">
        <f t="shared" si="71"/>
        <v>24.585908615023211</v>
      </c>
      <c r="D188" s="40">
        <v>483.45059884</v>
      </c>
      <c r="E188" s="35">
        <f t="shared" si="72"/>
        <v>27.621562372480813</v>
      </c>
      <c r="F188" s="33">
        <v>845.51107218000004</v>
      </c>
      <c r="G188" s="25">
        <f t="shared" si="73"/>
        <v>22.914190659441068</v>
      </c>
      <c r="H188" s="28">
        <f t="shared" si="61"/>
        <v>-362.06047334000004</v>
      </c>
      <c r="I188" s="31">
        <f t="shared" si="70"/>
        <v>17.144565868107865</v>
      </c>
    </row>
    <row r="189" spans="1:9" ht="18.75">
      <c r="A189" s="39" t="s">
        <v>53</v>
      </c>
      <c r="B189" s="33">
        <f t="shared" si="60"/>
        <v>1091.3078557399999</v>
      </c>
      <c r="C189" s="25">
        <f t="shared" si="71"/>
        <v>1.7631822755937332</v>
      </c>
      <c r="D189" s="40">
        <v>387.66573127999999</v>
      </c>
      <c r="E189" s="35">
        <f t="shared" si="72"/>
        <v>-4.7915077454068866</v>
      </c>
      <c r="F189" s="33">
        <v>703.64212445999999</v>
      </c>
      <c r="G189" s="25">
        <f t="shared" si="73"/>
        <v>5.7752294186116604</v>
      </c>
      <c r="H189" s="28">
        <f t="shared" si="61"/>
        <v>-315.97639318</v>
      </c>
      <c r="I189" s="31">
        <f t="shared" si="70"/>
        <v>22.44852947857019</v>
      </c>
    </row>
    <row r="190" spans="1:9" ht="18.75">
      <c r="A190" s="39" t="s">
        <v>54</v>
      </c>
      <c r="B190" s="34">
        <f t="shared" si="60"/>
        <v>1230.59674903</v>
      </c>
      <c r="C190" s="25">
        <f t="shared" si="71"/>
        <v>15.261913072892884</v>
      </c>
      <c r="D190" s="40">
        <v>451.80590418999998</v>
      </c>
      <c r="E190" s="35">
        <f t="shared" si="72"/>
        <v>9.3107017862528849</v>
      </c>
      <c r="F190" s="33">
        <v>778.79084483999998</v>
      </c>
      <c r="G190" s="25">
        <f t="shared" si="73"/>
        <v>19.021133869642483</v>
      </c>
      <c r="H190" s="28">
        <f t="shared" si="61"/>
        <v>-326.98494065</v>
      </c>
      <c r="I190" s="31">
        <f t="shared" si="70"/>
        <v>35.674334876517257</v>
      </c>
    </row>
    <row r="191" spans="1:9" ht="18.75">
      <c r="A191" s="39" t="s">
        <v>55</v>
      </c>
      <c r="B191" s="33">
        <f t="shared" si="60"/>
        <v>1349.8014052799999</v>
      </c>
      <c r="C191" s="25">
        <f t="shared" si="71"/>
        <v>3.441683349927338</v>
      </c>
      <c r="D191" s="40">
        <v>495.42303149999998</v>
      </c>
      <c r="E191" s="35">
        <f t="shared" si="72"/>
        <v>9.1969508336579473</v>
      </c>
      <c r="F191" s="33">
        <v>854.37837377999995</v>
      </c>
      <c r="G191" s="25">
        <f t="shared" si="73"/>
        <v>0.37405723618582076</v>
      </c>
      <c r="H191" s="28">
        <f t="shared" si="61"/>
        <v>-358.95534227999997</v>
      </c>
      <c r="I191" s="31">
        <f t="shared" si="70"/>
        <v>-9.6962367772145726</v>
      </c>
    </row>
    <row r="192" spans="1:9" ht="18.75">
      <c r="A192" s="39" t="s">
        <v>56</v>
      </c>
      <c r="B192" s="33">
        <f t="shared" si="60"/>
        <v>1269.1922230800001</v>
      </c>
      <c r="C192" s="25">
        <f t="shared" si="71"/>
        <v>0.8326520167247109</v>
      </c>
      <c r="D192" s="40">
        <v>431.87612682000002</v>
      </c>
      <c r="E192" s="35">
        <f t="shared" si="72"/>
        <v>-13.522450701890465</v>
      </c>
      <c r="F192" s="33">
        <v>837.31609625999999</v>
      </c>
      <c r="G192" s="25">
        <f t="shared" si="73"/>
        <v>10.274280835330551</v>
      </c>
      <c r="H192" s="28">
        <f t="shared" si="61"/>
        <v>-405.43996943999997</v>
      </c>
      <c r="I192" s="31">
        <f t="shared" si="70"/>
        <v>56.001583115296974</v>
      </c>
    </row>
    <row r="193" spans="1:9" ht="18.75">
      <c r="A193" s="39" t="s">
        <v>57</v>
      </c>
      <c r="B193" s="33">
        <f t="shared" si="60"/>
        <v>1338.3768782299999</v>
      </c>
      <c r="C193" s="25">
        <f>((B193/B180)-1)*100</f>
        <v>19.824289952027495</v>
      </c>
      <c r="D193" s="40">
        <v>390.32331799999997</v>
      </c>
      <c r="E193" s="35">
        <f>((D193/D180)-1)*100</f>
        <v>-15.533223344427116</v>
      </c>
      <c r="F193" s="33">
        <v>948.05356023000002</v>
      </c>
      <c r="G193" s="25">
        <f t="shared" si="73"/>
        <v>44.774866708501527</v>
      </c>
      <c r="H193" s="28">
        <f t="shared" si="61"/>
        <v>-557.73024223000004</v>
      </c>
      <c r="I193" s="31">
        <f t="shared" si="70"/>
        <v>189.36320200978923</v>
      </c>
    </row>
    <row r="194" spans="1:9" s="74" customFormat="1" ht="18.75">
      <c r="A194" s="89" t="s">
        <v>205</v>
      </c>
      <c r="B194" s="54">
        <f t="shared" si="60"/>
        <v>5424.7394197600006</v>
      </c>
      <c r="C194" s="55">
        <f>((B194/B207)-1)*100</f>
        <v>9.3239674588361243</v>
      </c>
      <c r="D194" s="54">
        <f>SUM(D195:D206)</f>
        <v>1844.5423270900001</v>
      </c>
      <c r="E194" s="55">
        <f>((D194/D207)-1)*100</f>
        <v>-11.075274551800851</v>
      </c>
      <c r="F194" s="54">
        <f>SUM(F195:F206)</f>
        <v>3580.1970926700001</v>
      </c>
      <c r="G194" s="55">
        <f>((F194/F207)-1)*100</f>
        <v>23.976494808005789</v>
      </c>
      <c r="H194" s="56">
        <f t="shared" si="61"/>
        <v>-1735.65476558</v>
      </c>
      <c r="I194" s="57">
        <f>((H194/H207)-1)*100</f>
        <v>113.34877783174986</v>
      </c>
    </row>
    <row r="195" spans="1:9" s="74" customFormat="1" ht="18.75">
      <c r="A195" s="97" t="s">
        <v>46</v>
      </c>
      <c r="B195" s="219">
        <f t="shared" si="60"/>
        <v>1291.2839612600001</v>
      </c>
      <c r="C195" s="220">
        <f>((B195/B182)-1)*100</f>
        <v>4.9900092070493507</v>
      </c>
      <c r="D195" s="40">
        <v>429.66966106000001</v>
      </c>
      <c r="E195" s="221">
        <f>((D195/D182)-1)*100</f>
        <v>-25.22807078718845</v>
      </c>
      <c r="F195" s="219">
        <v>861.6143002</v>
      </c>
      <c r="G195" s="220">
        <f>((F195/F182)-1)*100</f>
        <v>31.489776370292134</v>
      </c>
      <c r="H195" s="222">
        <f t="shared" si="61"/>
        <v>-431.94463913999999</v>
      </c>
      <c r="I195" s="31">
        <f>((H195/H182)-1)*100</f>
        <v>435.70798284955475</v>
      </c>
    </row>
    <row r="196" spans="1:9" s="74" customFormat="1" ht="18.75">
      <c r="A196" s="97" t="s">
        <v>47</v>
      </c>
      <c r="B196" s="219">
        <f t="shared" si="60"/>
        <v>1309.96038312</v>
      </c>
      <c r="C196" s="220">
        <f t="shared" ref="C196:C205" si="74">((B196/B183)-1)*100</f>
        <v>7.580210935744347</v>
      </c>
      <c r="D196" s="40">
        <v>449.13336164999998</v>
      </c>
      <c r="E196" s="221">
        <f t="shared" ref="E196:E205" si="75">((D196/D183)-1)*100</f>
        <v>-13.822179319694216</v>
      </c>
      <c r="F196" s="219">
        <v>860.82702146999998</v>
      </c>
      <c r="G196" s="220">
        <f t="shared" ref="G196:G206" si="76">((F196/F183)-1)*100</f>
        <v>23.595248906269518</v>
      </c>
      <c r="H196" s="222">
        <f t="shared" si="61"/>
        <v>-411.69365981999999</v>
      </c>
      <c r="I196" s="102">
        <f>((H196/H183)-1)*100</f>
        <v>134.82642557839935</v>
      </c>
    </row>
    <row r="197" spans="1:9" s="74" customFormat="1" ht="18.75">
      <c r="A197" s="97" t="s">
        <v>48</v>
      </c>
      <c r="B197" s="219">
        <f t="shared" si="60"/>
        <v>1480.0216231300001</v>
      </c>
      <c r="C197" s="220">
        <f t="shared" si="74"/>
        <v>14.840116870161335</v>
      </c>
      <c r="D197" s="40">
        <v>476.53617652000003</v>
      </c>
      <c r="E197" s="221">
        <f t="shared" si="75"/>
        <v>-8.3109587597672387</v>
      </c>
      <c r="F197" s="219">
        <v>1003.4854466100001</v>
      </c>
      <c r="G197" s="220">
        <f t="shared" si="76"/>
        <v>30.486097265644972</v>
      </c>
      <c r="H197" s="222">
        <f t="shared" si="61"/>
        <v>-526.94927009000003</v>
      </c>
      <c r="I197" s="102">
        <f>((H197/H184)-1)*100</f>
        <v>111.36688012235614</v>
      </c>
    </row>
    <row r="198" spans="1:9" s="74" customFormat="1" ht="19.5" thickBot="1">
      <c r="A198" s="110" t="s">
        <v>49</v>
      </c>
      <c r="B198" s="111">
        <f t="shared" si="60"/>
        <v>1343.47345225</v>
      </c>
      <c r="C198" s="112">
        <f t="shared" si="74"/>
        <v>9.6051476155963211</v>
      </c>
      <c r="D198" s="62">
        <v>489.20312786</v>
      </c>
      <c r="E198" s="113">
        <f t="shared" si="75"/>
        <v>6.642409581478903</v>
      </c>
      <c r="F198" s="111">
        <v>854.27032439000004</v>
      </c>
      <c r="G198" s="112">
        <f t="shared" si="76"/>
        <v>11.377104422540807</v>
      </c>
      <c r="H198" s="114">
        <f t="shared" si="61"/>
        <v>-365.06719653000005</v>
      </c>
      <c r="I198" s="115">
        <f>((H198/H185)-1)*100</f>
        <v>18.42262593478592</v>
      </c>
    </row>
    <row r="199" spans="1:9" s="74" customFormat="1" ht="18.75" hidden="1">
      <c r="A199" s="97" t="s">
        <v>50</v>
      </c>
      <c r="B199" s="103">
        <f t="shared" si="60"/>
        <v>0</v>
      </c>
      <c r="C199" s="100">
        <f t="shared" si="74"/>
        <v>-100</v>
      </c>
      <c r="D199" s="40"/>
      <c r="E199" s="104">
        <f t="shared" si="75"/>
        <v>-100</v>
      </c>
      <c r="F199" s="103"/>
      <c r="G199" s="100">
        <f t="shared" si="76"/>
        <v>-100</v>
      </c>
      <c r="H199" s="87">
        <f t="shared" si="61"/>
        <v>0</v>
      </c>
      <c r="I199" s="102">
        <f>((H199/H186)-1)*100</f>
        <v>-100</v>
      </c>
    </row>
    <row r="200" spans="1:9" s="74" customFormat="1" ht="18.75" hidden="1">
      <c r="A200" s="97" t="s">
        <v>51</v>
      </c>
      <c r="B200" s="103">
        <f t="shared" si="60"/>
        <v>0</v>
      </c>
      <c r="C200" s="100">
        <f t="shared" si="74"/>
        <v>-100</v>
      </c>
      <c r="D200" s="40"/>
      <c r="E200" s="104">
        <f t="shared" si="75"/>
        <v>-100</v>
      </c>
      <c r="F200" s="103"/>
      <c r="G200" s="100">
        <f t="shared" si="76"/>
        <v>-100</v>
      </c>
      <c r="H200" s="87">
        <f t="shared" si="61"/>
        <v>0</v>
      </c>
      <c r="I200" s="102">
        <f t="shared" ref="I200:I206" si="77">((H200/H187)-1)*100</f>
        <v>-100</v>
      </c>
    </row>
    <row r="201" spans="1:9" s="74" customFormat="1" ht="18.75" hidden="1">
      <c r="A201" s="97" t="s">
        <v>52</v>
      </c>
      <c r="B201" s="103">
        <f t="shared" si="60"/>
        <v>0</v>
      </c>
      <c r="C201" s="100">
        <f t="shared" si="74"/>
        <v>-100</v>
      </c>
      <c r="D201" s="40"/>
      <c r="E201" s="104">
        <f t="shared" si="75"/>
        <v>-100</v>
      </c>
      <c r="F201" s="103"/>
      <c r="G201" s="100">
        <f t="shared" si="76"/>
        <v>-100</v>
      </c>
      <c r="H201" s="87">
        <f t="shared" si="61"/>
        <v>0</v>
      </c>
      <c r="I201" s="102">
        <f t="shared" si="77"/>
        <v>-100</v>
      </c>
    </row>
    <row r="202" spans="1:9" s="74" customFormat="1" ht="18.75" hidden="1">
      <c r="A202" s="97" t="s">
        <v>53</v>
      </c>
      <c r="B202" s="103">
        <f t="shared" si="60"/>
        <v>0</v>
      </c>
      <c r="C202" s="100">
        <f t="shared" si="74"/>
        <v>-100</v>
      </c>
      <c r="D202" s="40"/>
      <c r="E202" s="104">
        <f t="shared" si="75"/>
        <v>-100</v>
      </c>
      <c r="F202" s="103"/>
      <c r="G202" s="100">
        <f t="shared" si="76"/>
        <v>-100</v>
      </c>
      <c r="H202" s="87">
        <f t="shared" si="61"/>
        <v>0</v>
      </c>
      <c r="I202" s="102">
        <f t="shared" si="77"/>
        <v>-100</v>
      </c>
    </row>
    <row r="203" spans="1:9" s="74" customFormat="1" ht="18.75" hidden="1">
      <c r="A203" s="97" t="s">
        <v>54</v>
      </c>
      <c r="B203" s="109">
        <f t="shared" si="60"/>
        <v>0</v>
      </c>
      <c r="C203" s="100">
        <f t="shared" si="74"/>
        <v>-100</v>
      </c>
      <c r="D203" s="40"/>
      <c r="E203" s="104">
        <f t="shared" si="75"/>
        <v>-100</v>
      </c>
      <c r="F203" s="103"/>
      <c r="G203" s="100">
        <f t="shared" si="76"/>
        <v>-100</v>
      </c>
      <c r="H203" s="87">
        <f t="shared" si="61"/>
        <v>0</v>
      </c>
      <c r="I203" s="102">
        <f t="shared" si="77"/>
        <v>-100</v>
      </c>
    </row>
    <row r="204" spans="1:9" s="74" customFormat="1" ht="18.75" hidden="1">
      <c r="A204" s="97" t="s">
        <v>55</v>
      </c>
      <c r="B204" s="103">
        <f t="shared" si="60"/>
        <v>0</v>
      </c>
      <c r="C204" s="100">
        <f t="shared" si="74"/>
        <v>-100</v>
      </c>
      <c r="D204" s="40"/>
      <c r="E204" s="104">
        <f t="shared" si="75"/>
        <v>-100</v>
      </c>
      <c r="F204" s="103"/>
      <c r="G204" s="100">
        <f t="shared" si="76"/>
        <v>-100</v>
      </c>
      <c r="H204" s="87">
        <f t="shared" si="61"/>
        <v>0</v>
      </c>
      <c r="I204" s="102">
        <f t="shared" si="77"/>
        <v>-100</v>
      </c>
    </row>
    <row r="205" spans="1:9" s="74" customFormat="1" ht="18.75" hidden="1">
      <c r="A205" s="97" t="s">
        <v>56</v>
      </c>
      <c r="B205" s="103">
        <f t="shared" si="60"/>
        <v>0</v>
      </c>
      <c r="C205" s="100">
        <f t="shared" si="74"/>
        <v>-100</v>
      </c>
      <c r="D205" s="40"/>
      <c r="E205" s="104">
        <f t="shared" si="75"/>
        <v>-100</v>
      </c>
      <c r="F205" s="103"/>
      <c r="G205" s="100">
        <f t="shared" si="76"/>
        <v>-100</v>
      </c>
      <c r="H205" s="87">
        <f t="shared" si="61"/>
        <v>0</v>
      </c>
      <c r="I205" s="102">
        <f t="shared" si="77"/>
        <v>-100</v>
      </c>
    </row>
    <row r="206" spans="1:9" s="74" customFormat="1" ht="19.5" hidden="1" thickBot="1">
      <c r="A206" s="110" t="s">
        <v>57</v>
      </c>
      <c r="B206" s="111">
        <f t="shared" si="60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76"/>
        <v>-100</v>
      </c>
      <c r="H206" s="114">
        <f t="shared" si="61"/>
        <v>0</v>
      </c>
      <c r="I206" s="115">
        <f t="shared" si="77"/>
        <v>-100</v>
      </c>
    </row>
    <row r="207" spans="1:9" s="74" customFormat="1" ht="17.25" hidden="1" customHeight="1">
      <c r="A207" s="116" t="s">
        <v>207</v>
      </c>
      <c r="B207" s="117">
        <f>SUM(B182:B185)</f>
        <v>4962.0769771300002</v>
      </c>
      <c r="D207" s="117">
        <f>SUM(D182:D185)</f>
        <v>2074.2738510500003</v>
      </c>
      <c r="F207" s="117">
        <f>SUM(F182:F185)</f>
        <v>2887.8031260799999</v>
      </c>
      <c r="H207" s="117">
        <f>SUM(H182:H185)</f>
        <v>-813.52927503000001</v>
      </c>
    </row>
    <row r="208" spans="1:9" s="74" customFormat="1" ht="18.75">
      <c r="A208" s="118" t="s">
        <v>86</v>
      </c>
      <c r="H208" s="119"/>
      <c r="I208" s="120" t="s">
        <v>208</v>
      </c>
    </row>
    <row r="209" spans="1:1" s="74" customFormat="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1" t="s">
        <v>100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3" t="s">
        <v>101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74"/>
      <c r="D3" s="239" t="s">
        <v>4</v>
      </c>
      <c r="E3" s="240"/>
      <c r="F3" s="241" t="s">
        <v>5</v>
      </c>
      <c r="G3" s="249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9">
        <f t="shared" si="43"/>
        <v>1005.83459698</v>
      </c>
      <c r="C184" s="220">
        <f t="shared" si="53"/>
        <v>5.5858248039304836</v>
      </c>
      <c r="D184" s="40">
        <v>504.03780928999998</v>
      </c>
      <c r="E184" s="221">
        <f t="shared" si="54"/>
        <v>6.0800544240541043</v>
      </c>
      <c r="F184" s="219">
        <v>501.79678768999997</v>
      </c>
      <c r="G184" s="220">
        <f t="shared" si="55"/>
        <v>5.0940025145398415</v>
      </c>
      <c r="H184" s="222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1" t="s">
        <v>131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1" t="s">
        <v>132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77" t="s">
        <v>90</v>
      </c>
      <c r="B2" s="277"/>
      <c r="C2" s="277"/>
      <c r="D2" s="277"/>
      <c r="E2" s="277"/>
      <c r="F2" s="277"/>
      <c r="G2" s="277"/>
      <c r="H2" s="277"/>
      <c r="I2" s="277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3" t="s">
        <v>133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9">
        <f t="shared" si="42"/>
        <v>542.7790276301032</v>
      </c>
      <c r="C184" s="220">
        <f t="shared" si="53"/>
        <v>3.2026632896899443</v>
      </c>
      <c r="D184" s="40">
        <v>234.85055907310061</v>
      </c>
      <c r="E184" s="221">
        <f t="shared" si="54"/>
        <v>3.6766479118717443</v>
      </c>
      <c r="F184" s="219">
        <v>307.92846855700253</v>
      </c>
      <c r="G184" s="220">
        <f t="shared" si="55"/>
        <v>2.8440682244517124</v>
      </c>
      <c r="H184" s="222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1" t="s">
        <v>140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4"/>
      <c r="C5" s="224"/>
      <c r="D5" s="225"/>
      <c r="E5" s="225"/>
      <c r="F5" s="226"/>
      <c r="G5" s="226"/>
      <c r="H5" s="227"/>
      <c r="I5" s="228"/>
    </row>
    <row r="6" spans="1:9" ht="25.5" hidden="1" customHeight="1">
      <c r="A6" s="128"/>
      <c r="B6" s="224"/>
      <c r="C6" s="224"/>
      <c r="D6" s="225"/>
      <c r="E6" s="225"/>
      <c r="F6" s="226"/>
      <c r="G6" s="226"/>
      <c r="H6" s="227"/>
      <c r="I6" s="228"/>
    </row>
    <row r="7" spans="1:9" ht="25.5" hidden="1" customHeight="1">
      <c r="A7" s="128"/>
      <c r="B7" s="224"/>
      <c r="C7" s="224"/>
      <c r="D7" s="225"/>
      <c r="E7" s="225"/>
      <c r="F7" s="226"/>
      <c r="G7" s="226"/>
      <c r="H7" s="227"/>
      <c r="I7" s="228"/>
    </row>
    <row r="8" spans="1:9" ht="25.5" hidden="1" customHeight="1">
      <c r="A8" s="128"/>
      <c r="B8" s="224"/>
      <c r="C8" s="224"/>
      <c r="D8" s="225"/>
      <c r="E8" s="225"/>
      <c r="F8" s="226"/>
      <c r="G8" s="226"/>
      <c r="H8" s="227"/>
      <c r="I8" s="228"/>
    </row>
    <row r="9" spans="1:9" ht="25.5" hidden="1" customHeight="1">
      <c r="A9" s="128"/>
      <c r="B9" s="224"/>
      <c r="C9" s="224"/>
      <c r="D9" s="225"/>
      <c r="E9" s="225"/>
      <c r="F9" s="226"/>
      <c r="G9" s="226"/>
      <c r="H9" s="227"/>
      <c r="I9" s="228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3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1" t="s">
        <v>137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1" t="s">
        <v>135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78"/>
      <c r="D3" s="265" t="s">
        <v>4</v>
      </c>
      <c r="E3" s="266"/>
      <c r="F3" s="267" t="s">
        <v>5</v>
      </c>
      <c r="G3" s="279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1" t="s">
        <v>138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1" t="s">
        <v>139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18.600000000000001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18.600000000000001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2026-06-29T07:53:14Z</dcterms:modified>
</cp:coreProperties>
</file>